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60" windowWidth="9720" windowHeight="7320" activeTab="5"/>
  </bookViews>
  <sheets>
    <sheet name="Old Income" sheetId="1" r:id="rId1"/>
    <sheet name="Income" sheetId="2" r:id="rId2"/>
    <sheet name="BalanceSheet" sheetId="3" r:id="rId3"/>
    <sheet name="CashFlow" sheetId="4" r:id="rId4"/>
    <sheet name="Equipty" sheetId="5" r:id="rId5"/>
    <sheet name="Note" sheetId="6" r:id="rId6"/>
  </sheets>
  <definedNames>
    <definedName name="_xlnm.Print_Area" localSheetId="2">'BalanceSheet'!$B$2:$I$81</definedName>
    <definedName name="_xlnm.Print_Area" localSheetId="1">'Income'!$B$2:$I$59</definedName>
    <definedName name="_xlnm.Print_Area" localSheetId="5">'Note'!$A$1:$G$292</definedName>
    <definedName name="_xlnm.Print_Area" localSheetId="0">'Old Income'!$B$2:$J$82</definedName>
  </definedNames>
  <calcPr fullCalcOnLoad="1"/>
</workbook>
</file>

<file path=xl/sharedStrings.xml><?xml version="1.0" encoding="utf-8"?>
<sst xmlns="http://schemas.openxmlformats.org/spreadsheetml/2006/main" count="528" uniqueCount="339">
  <si>
    <t>Individual Quarter</t>
  </si>
  <si>
    <t>Current</t>
  </si>
  <si>
    <t>Year</t>
  </si>
  <si>
    <t>Quarter</t>
  </si>
  <si>
    <t>RM'000</t>
  </si>
  <si>
    <t>Preceding Year</t>
  </si>
  <si>
    <t>Corresponding</t>
  </si>
  <si>
    <t>Cumulative Quarter</t>
  </si>
  <si>
    <t>To Date</t>
  </si>
  <si>
    <t>Period</t>
  </si>
  <si>
    <t>(a)</t>
  </si>
  <si>
    <t>Revenue</t>
  </si>
  <si>
    <t>(b)</t>
  </si>
  <si>
    <t>Investment Income</t>
  </si>
  <si>
    <t>Other Income</t>
  </si>
  <si>
    <t>(c)</t>
  </si>
  <si>
    <t>Profit / (Loss) before finance cost,</t>
  </si>
  <si>
    <t>minority interest and extraordinary</t>
  </si>
  <si>
    <t>items</t>
  </si>
  <si>
    <t>Finance cost</t>
  </si>
  <si>
    <t>Depreciation and amortisation</t>
  </si>
  <si>
    <t xml:space="preserve">depreciation and amortisation, </t>
  </si>
  <si>
    <t>Exceptional Items</t>
  </si>
  <si>
    <t>(d)</t>
  </si>
  <si>
    <t>(e)</t>
  </si>
  <si>
    <t>Profit / (Loss) before income tax,</t>
  </si>
  <si>
    <t xml:space="preserve">minority interests and </t>
  </si>
  <si>
    <t>extraordinary items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</si>
  <si>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</si>
  <si>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</si>
  <si>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</si>
  <si>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</si>
  <si>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</si>
  <si>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</si>
  <si>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</si>
  <si>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(I) Profit / (Loss) after income tax</t>
  </si>
  <si>
    <t xml:space="preserve">    before deducting minority interests</t>
  </si>
  <si>
    <t>(j)</t>
  </si>
  <si>
    <t>applicable</t>
  </si>
  <si>
    <t>(k)</t>
  </si>
  <si>
    <t>(l)</t>
  </si>
  <si>
    <t>(I)   Extraordinary items</t>
  </si>
  <si>
    <t xml:space="preserve">(iii) Extraordinary items attributable to </t>
  </si>
  <si>
    <t xml:space="preserve">     members of the company</t>
  </si>
  <si>
    <t>(m)</t>
  </si>
  <si>
    <t>Net Profit / (Loss) attributable to members</t>
  </si>
  <si>
    <t>of the company</t>
  </si>
  <si>
    <t>Earning per share based on 2 (m) above</t>
  </si>
  <si>
    <t>after deducting any provision for</t>
  </si>
  <si>
    <t>preference dividends if any:-</t>
  </si>
  <si>
    <t xml:space="preserve">     ordinary shares) (sen)</t>
  </si>
  <si>
    <t>As At End</t>
  </si>
  <si>
    <t>of Current</t>
  </si>
  <si>
    <t>As  At</t>
  </si>
  <si>
    <t>Preceding</t>
  </si>
  <si>
    <t>Financial</t>
  </si>
  <si>
    <t>Year End</t>
  </si>
  <si>
    <t>Property, plant and equipment</t>
  </si>
  <si>
    <t>Investment property</t>
  </si>
  <si>
    <t>Investment in associated companies</t>
  </si>
  <si>
    <t>Goodwill on consolidation</t>
  </si>
  <si>
    <t>Intangible assets</t>
  </si>
  <si>
    <t>Other long term assets</t>
  </si>
  <si>
    <t>Current assets</t>
  </si>
  <si>
    <t>- Inventories</t>
  </si>
  <si>
    <t>Current liabilities</t>
  </si>
  <si>
    <t>- Other payables</t>
  </si>
  <si>
    <t>- Trade payables</t>
  </si>
  <si>
    <t>- Short term borrowings</t>
  </si>
  <si>
    <t>- Provision for taxation</t>
  </si>
  <si>
    <t>Net current assets or current liabilities</t>
  </si>
  <si>
    <t>Shareholders' funds</t>
  </si>
  <si>
    <t>Reserves</t>
  </si>
  <si>
    <t>- Share premium</t>
  </si>
  <si>
    <t>- Revaluation reserve</t>
  </si>
  <si>
    <t>- Capital reserve</t>
  </si>
  <si>
    <t>- Statutory reserve</t>
  </si>
  <si>
    <t>- Retained profit</t>
  </si>
  <si>
    <t>Minority interest</t>
  </si>
  <si>
    <t>Long term borrowings</t>
  </si>
  <si>
    <t>Other long term liabilities</t>
  </si>
  <si>
    <t>Deffered taxation</t>
  </si>
  <si>
    <t>(ii) Minority interest</t>
  </si>
  <si>
    <t>(ii)  Minority interests</t>
  </si>
  <si>
    <t>Accounting Policies</t>
  </si>
  <si>
    <t>Taxation</t>
  </si>
  <si>
    <t>Cumulative</t>
  </si>
  <si>
    <t>- Current taxation</t>
  </si>
  <si>
    <t>- Deferred taxation</t>
  </si>
  <si>
    <t>- Associated companies</t>
  </si>
  <si>
    <t>- Overprovision in respect of prior years</t>
  </si>
  <si>
    <t>Quoted Securities</t>
  </si>
  <si>
    <t>Status Of Corporate Proposals Announced</t>
  </si>
  <si>
    <t>Issuances and Repayment Of Debt and Equity Securities</t>
  </si>
  <si>
    <t>Group Borrowings And Debts Securities</t>
  </si>
  <si>
    <t>Secured borrowing :-</t>
  </si>
  <si>
    <t>RM '000</t>
  </si>
  <si>
    <t>Amount payable within 12 months</t>
  </si>
  <si>
    <t>Amount payable after 12 months</t>
  </si>
  <si>
    <t>Total amount payable</t>
  </si>
  <si>
    <t>Contingent Liabilities</t>
  </si>
  <si>
    <t>Financial Instruments with Off Balance Sheet Risk</t>
  </si>
  <si>
    <t>There were no financial instruments with off balance sheet risk as at the date of this quarterly report.</t>
  </si>
  <si>
    <t>Material Litigation</t>
  </si>
  <si>
    <t>On 30 October 1997, YJI filed a suit against Malaysian Airline System Berhad ("Defendant") claiming a sum</t>
  </si>
  <si>
    <t xml:space="preserve">of USD99,172 plus interest for inter-alia, the failure by the Defendant to exercise proper and reasonable care in </t>
  </si>
  <si>
    <t>Review Of The Performance Of The Company And Its Principal Subsidiaries</t>
  </si>
  <si>
    <t>Material Events Subsequent to the End of the Period Reported</t>
  </si>
  <si>
    <t>Seasonality or Cyclicality of Operations</t>
  </si>
  <si>
    <t>Dividend</t>
  </si>
  <si>
    <t>BY ORDER OF THE BOARD</t>
  </si>
  <si>
    <t>YIKON CORPORATION BHD (527272-V)</t>
  </si>
  <si>
    <t>Audited</t>
  </si>
  <si>
    <t>exceptional items, income tax,</t>
  </si>
  <si>
    <t xml:space="preserve">Pre-acquisition profit / (Loss), if </t>
  </si>
  <si>
    <t>*</t>
  </si>
  <si>
    <t>Net tangible assets/(liabilities) per share (RM)</t>
  </si>
  <si>
    <t>*   These denote cash in hand and 2 ordinary shares of RM1 each respectively.</t>
  </si>
  <si>
    <t>Lam  Voon Kean  (MIA 4793)</t>
  </si>
  <si>
    <t>Company Secretary</t>
  </si>
  <si>
    <t>Rights Issue</t>
  </si>
  <si>
    <t>The rights issue was completed on 27 March 2002.</t>
  </si>
  <si>
    <t>Public Issue</t>
  </si>
  <si>
    <t>Offer for Sale</t>
  </si>
  <si>
    <t>Offer for sale of 4,020,000 shares at the offer price of RM1.80 per share.</t>
  </si>
  <si>
    <t>the following restructuring scheme was completed:-</t>
  </si>
  <si>
    <t>Yikoni Gold Sdn Bhd ("YG") and Yikon (H.K.) Limited ("YHK") as follows:-</t>
  </si>
  <si>
    <t xml:space="preserve">YCB acquired the entire issued and paid-up share capital of Yikon Jewellery Industry Sdn Bhd ("YJI"),  </t>
  </si>
  <si>
    <t>Acquisitions</t>
  </si>
  <si>
    <t>held in YCB based on the issued and paid-up share capital of 22,398,622 shares, after the acquisition of YJI.</t>
  </si>
  <si>
    <t>- Consolidation reserves</t>
  </si>
  <si>
    <t>Long term Investment</t>
  </si>
  <si>
    <t>- Fixed deposit</t>
  </si>
  <si>
    <t>Share capital</t>
  </si>
  <si>
    <t>- Trade receivables</t>
  </si>
  <si>
    <t>- Other receivables, deposits and prepayments</t>
  </si>
  <si>
    <t>(a) Basic:</t>
  </si>
  <si>
    <t>Exceptional Item</t>
  </si>
  <si>
    <t>Extraordinary Item</t>
  </si>
  <si>
    <t>The taxation of the Group for the financial period under review is as follows:</t>
  </si>
  <si>
    <t>Changes In The Composition Of The Group</t>
  </si>
  <si>
    <t>The acquisitions refer to the above were completed on 1st March 2002.</t>
  </si>
  <si>
    <t>The public issue and offer for sale were completed on 4th June 2002.</t>
  </si>
  <si>
    <t>YCB acquired the entire issued and paid-up share capital of YHK from YJI comprising of 2 shares for a total</t>
  </si>
  <si>
    <t>cash consideration of RM1 based on YJI's cost of investment.</t>
  </si>
  <si>
    <t>cash consideration of RM2 based on YJI's cost of investment.</t>
  </si>
  <si>
    <t>YCB acquired the entire issued and paid-up share capital of YG from YJI comprising of 2 shares for a total</t>
  </si>
  <si>
    <t>In conjunction with and as part of the listing of and quotation for the entire issued and paid-up share capital</t>
  </si>
  <si>
    <t xml:space="preserve">of Yikon Corporation Bhd ("YCB") on the Second Board of the Kuala Lumpur Stock Exchange ("KLSE"), </t>
  </si>
  <si>
    <t>Renounceable rights issue of 11,601,378 new shares at an issue price of RM1.12 per share proportionately</t>
  </si>
  <si>
    <t>to all its existing shareholders on the basis of approximately 51.80 new shares for every 100 existing shares</t>
  </si>
  <si>
    <t xml:space="preserve">The court had ruled on 26 April 2002 in favour of YJI and have entered judgement for the sum of </t>
  </si>
  <si>
    <t>RM247,237.83 with interest at 8% from the date of judgement and costs.</t>
  </si>
  <si>
    <t xml:space="preserve">carrying out its duty to ensure that proper procedures and instructions by YJI are carried out before the </t>
  </si>
  <si>
    <t>Defendant released a shipment of gold jewellery to a customer.</t>
  </si>
  <si>
    <t xml:space="preserve">Save as disclosed below, as at  the quarterly report date, neither YCB nor any of its subsidiary companies </t>
  </si>
  <si>
    <t xml:space="preserve"> is engaged in any material litigation, either as plaintiff or defendant and the Director of YCB are not aware </t>
  </si>
  <si>
    <t xml:space="preserve">of any proceedings pending or threatened against the Company and its subsidiary companies or of any </t>
  </si>
  <si>
    <t xml:space="preserve">facts likely to give rise to any proceedings which might materially or adversely affect the financial position </t>
  </si>
  <si>
    <t>or business of the YCB Group.</t>
  </si>
  <si>
    <t xml:space="preserve">YCB acquired the entire issued and paid-up share capital of YJI comprising of 1,000,000 ordinary shares of </t>
  </si>
  <si>
    <t xml:space="preserve">RM1.00 each ("shares") for a total consideration of RM22,398,620 which was fully satisfied by the issuance </t>
  </si>
  <si>
    <t xml:space="preserve">of 22,398,620 new shares in YCB at an issue price of RM1.00 per share. The purchase consideration of </t>
  </si>
  <si>
    <t xml:space="preserve">RM22,398,620 was based on the audited consolidated net tangible assets of YJI as at 31 October 2000 </t>
  </si>
  <si>
    <t>of RM22,398,620.</t>
  </si>
  <si>
    <t>Profit/ (Losses) On Sale Of Unquoted Investment And/Or Properties</t>
  </si>
  <si>
    <t xml:space="preserve">In conjunction with the public listing of YCB on the Second Board of the KLSE ("Public Listing"), there </t>
  </si>
  <si>
    <t>were public issue of 6,000,000 new shares at the issue price of RM1.80 per share.</t>
  </si>
  <si>
    <t>Net profit/ (loss) from ordinary activities</t>
  </si>
  <si>
    <t>attributetable to members of the company</t>
  </si>
  <si>
    <t xml:space="preserve">Material Change In The Profit Before Taxation For The Current Quarter As Compared With The </t>
  </si>
  <si>
    <t>Results Of The Immediate Preceding Quarter</t>
  </si>
  <si>
    <t>- Cash &amp; Bank Balance</t>
  </si>
  <si>
    <t>31 OCTOBER 2002</t>
  </si>
  <si>
    <t>NOTES TO THE QUARTERLY REPORT FOR THE FINANCIAL QUARTER ENDED 31 OCTOBER 2002</t>
  </si>
  <si>
    <t>Total Group borrowings as at 31 OCTOBER 2002 (which are denominated in RM) are as follows:</t>
  </si>
  <si>
    <t>There are no unsecured borrowing by the group as at 31 OCTOBER 2002.</t>
  </si>
  <si>
    <t>The Board of Directors proposed 8 % dividend for the period ended 31 October 2002 as per Prospectus issued.</t>
  </si>
  <si>
    <t>FOR THE FORTH FINANCIAL QUARTER ENDED</t>
  </si>
  <si>
    <t>*    As this is the forth quarterly report prepared by the Group, there are no comparative figures available.</t>
  </si>
  <si>
    <t>Revenue **</t>
  </si>
  <si>
    <t xml:space="preserve">     based on 40,000,000 ordinary shares (sen)</t>
  </si>
  <si>
    <t>(b) Fully diluted (based on 23,868,000</t>
  </si>
  <si>
    <t>Prospects</t>
  </si>
  <si>
    <t>Variance Of Actual Profit Compared to Profit Forecast for the Financial Year Ended 31 October 2002</t>
  </si>
  <si>
    <t>Bank guarantees given to a financial institution in</t>
  </si>
  <si>
    <t>respect of credit facilities granted to a subsidiary</t>
  </si>
  <si>
    <t>I</t>
  </si>
  <si>
    <t>ii</t>
  </si>
  <si>
    <t>Guarantees given to a financial institution in</t>
  </si>
  <si>
    <t>The provision for taxation for the current quarter was higer than previous quarter as certain tax adjustment was</t>
  </si>
  <si>
    <t>only be made in the 4th quarter of the financial year.</t>
  </si>
  <si>
    <t>There was no material event subsequent to the balance sheet date up to the date of this quarterly report .</t>
  </si>
  <si>
    <t>UNAUDITED CONDENSED CONSOLIDATED RESULTS</t>
  </si>
  <si>
    <t>(I)   Higher sales of low profit margin products.</t>
  </si>
  <si>
    <t xml:space="preserve">(II)  Year end adjustment such as upkeep of machineries, insurance prepayment etc was only be made in the </t>
  </si>
  <si>
    <t xml:space="preserve">      4th quarter of the financial year.</t>
  </si>
  <si>
    <t>UNAUDITED CONDENSED CONSOLIDATED CASH FLOW STATEMENT</t>
  </si>
  <si>
    <t>Foreign exchange differences on opening balances</t>
  </si>
  <si>
    <t>Net cash outflow from operating activities</t>
  </si>
  <si>
    <t>Net cash inflow from investing activities</t>
  </si>
  <si>
    <t>Net cash outflow from financing activities</t>
  </si>
  <si>
    <t>**</t>
  </si>
  <si>
    <t>Sales of</t>
  </si>
  <si>
    <t>Total</t>
  </si>
  <si>
    <t>Profit Before Taxation</t>
  </si>
  <si>
    <t>Less : Provision for Taxation</t>
  </si>
  <si>
    <t>Profit After Taxation</t>
  </si>
  <si>
    <t>Net Profit attributable to members</t>
  </si>
  <si>
    <t>Income</t>
  </si>
  <si>
    <t>Other</t>
  </si>
  <si>
    <t>Distributable</t>
  </si>
  <si>
    <t>Retained</t>
  </si>
  <si>
    <t>Profit</t>
  </si>
  <si>
    <t>At 1 November 2002</t>
  </si>
  <si>
    <t>Share</t>
  </si>
  <si>
    <t>Capital</t>
  </si>
  <si>
    <t>Issued of Shares</t>
  </si>
  <si>
    <t>Acquisition of Subsidiaries</t>
  </si>
  <si>
    <t>Net Profit for the Year</t>
  </si>
  <si>
    <t>At 31 October 2002</t>
  </si>
  <si>
    <t>**   These denote cash in hand and 2 ordinary shares of RM1 each respectively.</t>
  </si>
  <si>
    <t>Unusual Items</t>
  </si>
  <si>
    <t>Changes in Estimates</t>
  </si>
  <si>
    <t>The changes in the composition of the Group as a result of the listing exercise are as follow:</t>
  </si>
  <si>
    <t>The valuations of land and buildings have been brought forward, without amendment from the previous annual report.</t>
  </si>
  <si>
    <t>The same accounting policies and methods of computation adopted by the Group in this interim financial report</t>
  </si>
  <si>
    <t>are consistent with those adopted in the Prospectus of the Group dated 24th April 2002.</t>
  </si>
  <si>
    <t>There were no qualifications on audit report of the preceding annual financial statements.</t>
  </si>
  <si>
    <t>for the current financial year-to-date.</t>
  </si>
  <si>
    <t>Save as disclosed in Note 11 above, there were no issuances and repayment of debt and equity securities,</t>
  </si>
  <si>
    <t>share buy-backs, share cancellations, shares held as treasury shares and resale of treasury shares</t>
  </si>
  <si>
    <t>Dividend Paid</t>
  </si>
  <si>
    <t>There were no dividend paid during the financial year-to-date.</t>
  </si>
  <si>
    <t>The interim financial report has been prepared in accordance with MASB 26 "Interim Financial Report" and</t>
  </si>
  <si>
    <t>their nature, size, or incidence.</t>
  </si>
  <si>
    <t>There were no exceptional item for the financial quarter ended 31 October 2002.</t>
  </si>
  <si>
    <t>There were no extraordinary item for the financial quarter ended 31 October 2002.</t>
  </si>
  <si>
    <t>There were no material changes in estimates in respect of amounts reported in prior interim periods of the current</t>
  </si>
  <si>
    <t>financial year-to-date or prior financial year-to-date.</t>
  </si>
  <si>
    <t>There were no sale of unquoted investments and/or properties for the financial quarter ended 31 October 2002.</t>
  </si>
  <si>
    <t>There were no purchase or disposal of quoted securities for the financial quarter ended 31 October 2002.</t>
  </si>
  <si>
    <t>Gold **</t>
  </si>
  <si>
    <t>**  Sales of gold only occurs when customers settle by cash rather than reimburse the Group with phisical gold bullion. The Group</t>
  </si>
  <si>
    <t>is not involve in the trading of gold bullion and the sale of gold does not contribute to the profit margin of the group. An analysis of</t>
  </si>
  <si>
    <t>the Group profitable is better reflected in the contribution from the workmanship charges.</t>
  </si>
  <si>
    <t>Workmanship</t>
  </si>
  <si>
    <t>Charged</t>
  </si>
  <si>
    <t>Profit before taxation for the quarter was decreased by approximately 55% compared with the 3rd quarter, this mainly due to:</t>
  </si>
  <si>
    <t>Demand for gold jewellery products always exists throughout the year except for higher sales during festive  seasons.</t>
  </si>
  <si>
    <t>Barring any unforeseen circumstances, the Group's performance for the financial year ending 31 October 2003 is</t>
  </si>
  <si>
    <t>The 12 months profit before tax of YCB Group was better than forecasted for the financial year ended 31 October 2002.</t>
  </si>
  <si>
    <t>However, the profit after tax was lower than forecasted as certain Reinvestment Allowance can only be claimed in the</t>
  </si>
  <si>
    <t>Non-Distributable</t>
  </si>
  <si>
    <t>Premium</t>
  </si>
  <si>
    <t>Reserve on</t>
  </si>
  <si>
    <t>Listing Expenses</t>
  </si>
  <si>
    <t>*    These denote cash in hand of RM2.</t>
  </si>
  <si>
    <t>**   Net cash outflow from operating activities after deducting pre-acquisition profit.</t>
  </si>
  <si>
    <t>**   Revenue for the current year comprises : (I) Gold Sales of RM42,621 mil and (II) Workmanship Charges of RM21.725 mil.</t>
  </si>
  <si>
    <t xml:space="preserve">**   Revenue for the current quarter comprises : (I) Gold Sales of RM26,370 mil and (II) Workmanship Charges of RM5,210 mil. </t>
  </si>
  <si>
    <t>Operating Expenses</t>
  </si>
  <si>
    <t>Other Operating Income / (Expenses)</t>
  </si>
  <si>
    <t>Profit From Operations</t>
  </si>
  <si>
    <t>Finance Cost</t>
  </si>
  <si>
    <t>Minority Interest</t>
  </si>
  <si>
    <t>Net Profit for the period</t>
  </si>
  <si>
    <t>Pre-acquisition Profit **</t>
  </si>
  <si>
    <t>**  Acquisition of subsidiaries was completed on 1st March 2002.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</si>
  <si>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</si>
  <si>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</si>
  <si>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</si>
  <si>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</si>
  <si>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</si>
  <si>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</si>
  <si>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</si>
  <si>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</si>
  <si>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The notes set out on pages 5 to 8 form an integral part of, and , should be read in conjunction with, this interim financial report.</t>
  </si>
  <si>
    <t>financial report.</t>
  </si>
  <si>
    <t>The notes set out on pages 5 to 8 form an integral part of, and , should be read in conjunction with, this interim</t>
  </si>
  <si>
    <t xml:space="preserve">   - Investment Holding Income</t>
  </si>
  <si>
    <t xml:space="preserve">   - Sales of Gold</t>
  </si>
  <si>
    <t>Total Revenue</t>
  </si>
  <si>
    <t>subsequent financial year due to the new building is not in used yet.</t>
  </si>
  <si>
    <t>expected to be as good.</t>
  </si>
  <si>
    <t>The Group recorded a turnover of RM31.580 million during the 4th quarter and RM64.460 million during the 12 months period</t>
  </si>
  <si>
    <t>ended 31 OCT 2002 while the Group pre-tax profit was RM1.682 million and RM10.906 million respectively.</t>
  </si>
  <si>
    <t>Segmental Reporting (12 Months Period)</t>
  </si>
  <si>
    <t xml:space="preserve">     based on 24,199,886 ordinary shares (sen)</t>
  </si>
  <si>
    <t>(b) Fully diluted (sen)</t>
  </si>
  <si>
    <t>N/A</t>
  </si>
  <si>
    <t>Earnings Per Ordinary Share - Group</t>
  </si>
  <si>
    <t>The culculation of basic earnings per ordinary share in based on the net profit attributable to ordinary shareholders of</t>
  </si>
  <si>
    <t xml:space="preserve">RM4.851 million and on the weighted average number of ordinary shares outstanding during the year of 24,199,886 </t>
  </si>
  <si>
    <t>culculated as follows:</t>
  </si>
  <si>
    <t>Weighted Average Number of Ordinary Shares</t>
  </si>
  <si>
    <t>Isued ordinary shares at beginning of year</t>
  </si>
  <si>
    <t>Effect of shares issued for acquicition</t>
  </si>
  <si>
    <t>Effect of rights issue</t>
  </si>
  <si>
    <t>Effect of public issue</t>
  </si>
  <si>
    <t>2002</t>
  </si>
  <si>
    <t>This note is not applicable.</t>
  </si>
  <si>
    <t>Basic earnings per share</t>
  </si>
  <si>
    <t>Diluted earnings per share</t>
  </si>
  <si>
    <t>There was no corporate exercises announced on the 4th quarter.</t>
  </si>
  <si>
    <t xml:space="preserve">The total gross proceeds of RM23.794 million arising from the rights issue and public issue pursuant to the </t>
  </si>
  <si>
    <t>Public Listing shall accrue to YCB upon listing of YCB on the Second Board of the Kuala Lumpur Stock</t>
  </si>
  <si>
    <t>Exchange &amp; will be utilitised in the following manners:</t>
  </si>
  <si>
    <t>Purposes</t>
  </si>
  <si>
    <t>(a)    Repayment of bank borrowings</t>
  </si>
  <si>
    <t>(b)    Construction of a factory building</t>
  </si>
  <si>
    <t>(c)    Purchase of plant and machinery</t>
  </si>
  <si>
    <t>(d)    Investment in research &amp; development</t>
  </si>
  <si>
    <t>(f)     Estimated listing expenses</t>
  </si>
  <si>
    <t>Status of Utilisation of Proceeds</t>
  </si>
  <si>
    <t>Proposed</t>
  </si>
  <si>
    <t>Utilisation</t>
  </si>
  <si>
    <t>Paid</t>
  </si>
  <si>
    <t>Balance to</t>
  </si>
  <si>
    <t>be utilised</t>
  </si>
  <si>
    <t>RM'001</t>
  </si>
  <si>
    <t>RM'002</t>
  </si>
  <si>
    <t>(e)    Working capital **</t>
  </si>
  <si>
    <t>** Advance to Yikon Jewellery Industry S/B</t>
  </si>
  <si>
    <t>Dated this 30th day December, 2002</t>
  </si>
  <si>
    <t>UNAUDITED CONDENSED CONSOLIDATED BALANCE SHEET AS AT 31 OCTOBER 2002</t>
  </si>
  <si>
    <t>FOR THE FOURTH FINANCIAL QUARTER ENDED</t>
  </si>
  <si>
    <t xml:space="preserve">   - Workmanship Charges</t>
  </si>
  <si>
    <t>As this is the fourth quarterly report prepared by the Group, there are no comparative figures available.</t>
  </si>
  <si>
    <t>FOR THE 12 MONTHS ENDED</t>
  </si>
  <si>
    <t>Net increase / (decrease) in cash and cash equivalents</t>
  </si>
  <si>
    <t>Cash and cash equivalents at 1st November 2001</t>
  </si>
  <si>
    <t>Cash and cash equivalents at 31st October 2001</t>
  </si>
  <si>
    <t>UNAUDITED CONDENSED CONSOLIDATED STATEMENT OF CHANGES IN EQUITY</t>
  </si>
  <si>
    <t>Consolidation</t>
  </si>
  <si>
    <t>should be read in conjunction with the Prospectus of the Group dated 24th April 2002.</t>
  </si>
  <si>
    <t>Qualification of audit report of the preceding annual financial statements</t>
  </si>
  <si>
    <t>There are no items affecting assets, liabilities, equity, net income, or cash flow that are unusual because of</t>
  </si>
  <si>
    <t>Less : Preacquisition Profit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</si>
</sst>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 horizontal="center"/>
    </xf>
    <xf numFmtId="15" fontId="0" fillId="0" borderId="8" xfId="0" applyNumberFormat="1" applyBorder="1" applyAlignment="1" quotePrefix="1">
      <alignment/>
    </xf>
    <xf numFmtId="0" fontId="3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0" xfId="15" applyBorder="1" applyAlignment="1">
      <alignment/>
    </xf>
    <xf numFmtId="165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3" fontId="0" fillId="0" borderId="0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165" fontId="0" fillId="0" borderId="15" xfId="15" applyNumberFormat="1" applyBorder="1" applyAlignment="1">
      <alignment/>
    </xf>
    <xf numFmtId="0" fontId="4" fillId="0" borderId="0" xfId="0" applyFont="1" applyBorder="1" applyAlignment="1">
      <alignment horizontal="left"/>
    </xf>
    <xf numFmtId="164" fontId="0" fillId="0" borderId="0" xfId="15" applyNumberFormat="1" applyBorder="1" applyAlignment="1">
      <alignment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1" xfId="15" applyNumberFormat="1" applyFont="1" applyBorder="1" applyAlignment="1">
      <alignment/>
    </xf>
    <xf numFmtId="43" fontId="0" fillId="0" borderId="0" xfId="15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8" xfId="0" applyNumberFormat="1" applyFont="1" applyBorder="1" applyAlignment="1" quotePrefix="1">
      <alignment horizontal="center"/>
    </xf>
    <xf numFmtId="15" fontId="5" fillId="0" borderId="0" xfId="0" applyNumberFormat="1" applyFont="1" applyBorder="1" applyAlignment="1" quotePrefix="1">
      <alignment horizontal="center"/>
    </xf>
    <xf numFmtId="15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2"/>
  <sheetViews>
    <sheetView workbookViewId="0" topLeftCell="A25">
      <selection activeCell="D8" sqref="D8"/>
    </sheetView>
  </sheetViews>
  <sheetFormatPr defaultColWidth="9.140625" defaultRowHeight="12.75"/>
  <cols>
    <col min="1" max="1" width="7.28125" style="0" customWidth="1"/>
    <col min="2" max="2" width="3.421875" style="0" customWidth="1"/>
    <col min="3" max="3" width="2.57421875" style="0" customWidth="1"/>
    <col min="4" max="4" width="37.57421875" style="0" customWidth="1"/>
    <col min="5" max="5" width="14.421875" style="0" customWidth="1"/>
    <col min="6" max="6" width="14.00390625" style="0" customWidth="1"/>
    <col min="7" max="7" width="14.421875" style="0" customWidth="1"/>
    <col min="8" max="8" width="13.7109375" style="0" customWidth="1"/>
    <col min="9" max="9" width="4.00390625" style="0" customWidth="1"/>
  </cols>
  <sheetData>
    <row r="1" ht="13.5" thickBot="1"/>
    <row r="2" spans="2:9" ht="15.75">
      <c r="B2" s="60" t="s">
        <v>111</v>
      </c>
      <c r="C2" s="61"/>
      <c r="D2" s="61"/>
      <c r="E2" s="61"/>
      <c r="F2" s="61"/>
      <c r="G2" s="61"/>
      <c r="H2" s="61"/>
      <c r="I2" s="7"/>
    </row>
    <row r="3" spans="2:9" ht="12.75">
      <c r="B3" s="8"/>
      <c r="C3" s="9"/>
      <c r="D3" s="9"/>
      <c r="E3" s="9"/>
      <c r="F3" s="9"/>
      <c r="G3" s="9"/>
      <c r="H3" s="9"/>
      <c r="I3" s="10"/>
    </row>
    <row r="4" spans="2:9" ht="12.75">
      <c r="B4" s="8"/>
      <c r="C4" s="9"/>
      <c r="D4" s="9"/>
      <c r="E4" s="9"/>
      <c r="F4" s="9"/>
      <c r="G4" s="9"/>
      <c r="H4" s="9"/>
      <c r="I4" s="10"/>
    </row>
    <row r="5" spans="2:9" ht="15.75">
      <c r="B5" s="62" t="s">
        <v>193</v>
      </c>
      <c r="C5" s="63"/>
      <c r="D5" s="63"/>
      <c r="E5" s="63"/>
      <c r="F5" s="63"/>
      <c r="G5" s="63"/>
      <c r="H5" s="63"/>
      <c r="I5" s="10"/>
    </row>
    <row r="6" spans="2:9" ht="15.75">
      <c r="B6" s="62" t="s">
        <v>178</v>
      </c>
      <c r="C6" s="63"/>
      <c r="D6" s="63"/>
      <c r="E6" s="63"/>
      <c r="F6" s="63"/>
      <c r="G6" s="63"/>
      <c r="H6" s="63"/>
      <c r="I6" s="10"/>
    </row>
    <row r="7" spans="2:9" ht="15.75">
      <c r="B7" s="64" t="s">
        <v>173</v>
      </c>
      <c r="C7" s="65"/>
      <c r="D7" s="65"/>
      <c r="E7" s="65"/>
      <c r="F7" s="65"/>
      <c r="G7" s="65"/>
      <c r="H7" s="65"/>
      <c r="I7" s="10"/>
    </row>
    <row r="8" spans="2:9" ht="15.75">
      <c r="B8" s="13"/>
      <c r="C8" s="9"/>
      <c r="D8" s="9"/>
      <c r="E8" s="9"/>
      <c r="F8" s="9"/>
      <c r="G8" s="9"/>
      <c r="H8" s="9"/>
      <c r="I8" s="10"/>
    </row>
    <row r="9" spans="2:9" ht="12.75">
      <c r="B9" s="8"/>
      <c r="C9" s="9"/>
      <c r="D9" s="9"/>
      <c r="E9" s="59" t="s">
        <v>0</v>
      </c>
      <c r="F9" s="59"/>
      <c r="G9" s="59" t="s">
        <v>7</v>
      </c>
      <c r="H9" s="59"/>
      <c r="I9" s="10"/>
    </row>
    <row r="10" spans="2:9" ht="12.75">
      <c r="B10" s="8"/>
      <c r="C10" s="9"/>
      <c r="D10" s="9"/>
      <c r="E10" s="14" t="s">
        <v>1</v>
      </c>
      <c r="F10" s="14" t="s">
        <v>5</v>
      </c>
      <c r="G10" s="14" t="s">
        <v>1</v>
      </c>
      <c r="H10" s="14" t="s">
        <v>5</v>
      </c>
      <c r="I10" s="10"/>
    </row>
    <row r="11" spans="2:9" ht="12.75">
      <c r="B11" s="8"/>
      <c r="C11" s="9"/>
      <c r="D11" s="9"/>
      <c r="E11" s="14" t="s">
        <v>2</v>
      </c>
      <c r="F11" s="14" t="s">
        <v>6</v>
      </c>
      <c r="G11" s="14" t="s">
        <v>2</v>
      </c>
      <c r="H11" s="14" t="s">
        <v>6</v>
      </c>
      <c r="I11" s="10"/>
    </row>
    <row r="12" spans="2:9" ht="12.75">
      <c r="B12" s="8"/>
      <c r="C12" s="9"/>
      <c r="D12" s="9"/>
      <c r="E12" s="14" t="s">
        <v>3</v>
      </c>
      <c r="F12" s="14" t="s">
        <v>3</v>
      </c>
      <c r="G12" s="14" t="s">
        <v>8</v>
      </c>
      <c r="H12" s="14" t="s">
        <v>9</v>
      </c>
      <c r="I12" s="10"/>
    </row>
    <row r="13" spans="2:9" ht="12.75">
      <c r="B13" s="8"/>
      <c r="C13" s="9"/>
      <c r="D13" s="9"/>
      <c r="E13" s="15">
        <v>37560</v>
      </c>
      <c r="F13" s="15">
        <v>37195</v>
      </c>
      <c r="G13" s="15">
        <v>37560</v>
      </c>
      <c r="H13" s="15">
        <v>37195</v>
      </c>
      <c r="I13" s="10"/>
    </row>
    <row r="14" spans="2:9" ht="12.75">
      <c r="B14" s="8"/>
      <c r="C14" s="9"/>
      <c r="D14" s="9"/>
      <c r="E14" s="14" t="s">
        <v>4</v>
      </c>
      <c r="F14" s="14" t="s">
        <v>4</v>
      </c>
      <c r="G14" s="14" t="s">
        <v>4</v>
      </c>
      <c r="H14" s="14" t="s">
        <v>4</v>
      </c>
      <c r="I14" s="10"/>
    </row>
    <row r="15" spans="2:9" ht="12.75">
      <c r="B15" s="8"/>
      <c r="C15" s="9"/>
      <c r="D15" s="9"/>
      <c r="E15" s="9"/>
      <c r="F15" s="9"/>
      <c r="G15" s="9"/>
      <c r="H15" s="9"/>
      <c r="I15" s="10"/>
    </row>
    <row r="16" spans="2:9" ht="12.75">
      <c r="B16" s="8">
        <v>1</v>
      </c>
      <c r="C16" s="9" t="s">
        <v>10</v>
      </c>
      <c r="D16" s="9" t="s">
        <v>180</v>
      </c>
      <c r="E16" s="16">
        <v>31580</v>
      </c>
      <c r="F16" s="16"/>
      <c r="G16" s="16">
        <v>64460</v>
      </c>
      <c r="H16" s="16"/>
      <c r="I16" s="10"/>
    </row>
    <row r="17" spans="2:9" ht="12.75">
      <c r="B17" s="8"/>
      <c r="C17" s="9"/>
      <c r="D17" s="9"/>
      <c r="E17" s="16"/>
      <c r="F17" s="16"/>
      <c r="G17" s="16"/>
      <c r="H17" s="16"/>
      <c r="I17" s="10"/>
    </row>
    <row r="18" spans="2:9" ht="12.75">
      <c r="B18" s="8"/>
      <c r="C18" s="9" t="s">
        <v>12</v>
      </c>
      <c r="D18" s="9" t="s">
        <v>13</v>
      </c>
      <c r="E18" s="16">
        <v>0</v>
      </c>
      <c r="F18" s="16"/>
      <c r="G18" s="16">
        <v>0</v>
      </c>
      <c r="H18" s="16"/>
      <c r="I18" s="10"/>
    </row>
    <row r="19" spans="2:9" ht="12.75">
      <c r="B19" s="8"/>
      <c r="C19" s="9"/>
      <c r="D19" s="9"/>
      <c r="E19" s="16"/>
      <c r="F19" s="16"/>
      <c r="G19" s="16"/>
      <c r="H19" s="16"/>
      <c r="I19" s="10"/>
    </row>
    <row r="20" spans="2:9" ht="12.75">
      <c r="B20" s="8"/>
      <c r="C20" s="17" t="s">
        <v>15</v>
      </c>
      <c r="D20" s="9" t="s">
        <v>14</v>
      </c>
      <c r="E20" s="16">
        <v>104</v>
      </c>
      <c r="F20" s="16"/>
      <c r="G20" s="16">
        <v>275</v>
      </c>
      <c r="H20" s="16"/>
      <c r="I20" s="10"/>
    </row>
    <row r="21" spans="2:9" ht="12.75">
      <c r="B21" s="8"/>
      <c r="C21" s="9"/>
      <c r="D21" s="9"/>
      <c r="E21" s="16"/>
      <c r="F21" s="16"/>
      <c r="G21" s="16"/>
      <c r="H21" s="16"/>
      <c r="I21" s="10"/>
    </row>
    <row r="22" spans="2:9" ht="12.75">
      <c r="B22" s="8">
        <v>2</v>
      </c>
      <c r="C22" s="9" t="s">
        <v>10</v>
      </c>
      <c r="D22" s="9" t="s">
        <v>16</v>
      </c>
      <c r="E22" s="16">
        <v>2035</v>
      </c>
      <c r="F22" s="16"/>
      <c r="G22" s="16">
        <f>10906+636+934</f>
        <v>12476</v>
      </c>
      <c r="H22" s="16"/>
      <c r="I22" s="10"/>
    </row>
    <row r="23" spans="2:9" ht="12.75">
      <c r="B23" s="8"/>
      <c r="C23" s="9"/>
      <c r="D23" s="9" t="s">
        <v>21</v>
      </c>
      <c r="E23" s="16"/>
      <c r="F23" s="16"/>
      <c r="G23" s="16"/>
      <c r="H23" s="16"/>
      <c r="I23" s="10"/>
    </row>
    <row r="24" spans="2:9" ht="12.75">
      <c r="B24" s="8"/>
      <c r="C24" s="9"/>
      <c r="D24" s="9" t="s">
        <v>113</v>
      </c>
      <c r="E24" s="16"/>
      <c r="F24" s="16"/>
      <c r="G24" s="16"/>
      <c r="H24" s="16"/>
      <c r="I24" s="10"/>
    </row>
    <row r="25" spans="2:9" ht="12.75">
      <c r="B25" s="8"/>
      <c r="C25" s="9"/>
      <c r="D25" s="9" t="s">
        <v>17</v>
      </c>
      <c r="E25" s="16"/>
      <c r="F25" s="16"/>
      <c r="G25" s="16"/>
      <c r="H25" s="16"/>
      <c r="I25" s="10"/>
    </row>
    <row r="26" spans="2:9" ht="12.75">
      <c r="B26" s="8"/>
      <c r="C26" s="9"/>
      <c r="D26" s="9" t="s">
        <v>18</v>
      </c>
      <c r="E26" s="16"/>
      <c r="F26" s="16"/>
      <c r="G26" s="16"/>
      <c r="H26" s="16"/>
      <c r="I26" s="10"/>
    </row>
    <row r="27" spans="2:9" ht="12.75">
      <c r="B27" s="8"/>
      <c r="C27" s="9"/>
      <c r="D27" s="9"/>
      <c r="E27" s="16"/>
      <c r="F27" s="16"/>
      <c r="G27" s="16"/>
      <c r="H27" s="16"/>
      <c r="I27" s="10"/>
    </row>
    <row r="28" spans="2:9" ht="12.75">
      <c r="B28" s="8"/>
      <c r="C28" s="9" t="s">
        <v>12</v>
      </c>
      <c r="D28" s="9" t="s">
        <v>19</v>
      </c>
      <c r="E28" s="16">
        <v>-143</v>
      </c>
      <c r="F28" s="16"/>
      <c r="G28" s="16">
        <v>-636</v>
      </c>
      <c r="H28" s="16"/>
      <c r="I28" s="10"/>
    </row>
    <row r="29" spans="2:9" ht="12.75">
      <c r="B29" s="8"/>
      <c r="C29" s="9"/>
      <c r="D29" s="9"/>
      <c r="E29" s="16"/>
      <c r="F29" s="16"/>
      <c r="G29" s="16"/>
      <c r="H29" s="16"/>
      <c r="I29" s="10"/>
    </row>
    <row r="30" spans="2:9" ht="12.75">
      <c r="B30" s="8"/>
      <c r="C30" s="17" t="s">
        <v>15</v>
      </c>
      <c r="D30" s="9" t="s">
        <v>20</v>
      </c>
      <c r="E30" s="16">
        <v>-210</v>
      </c>
      <c r="F30" s="16"/>
      <c r="G30" s="16">
        <f>-934</f>
        <v>-934</v>
      </c>
      <c r="H30" s="16"/>
      <c r="I30" s="10"/>
    </row>
    <row r="31" spans="2:9" ht="12.75">
      <c r="B31" s="8"/>
      <c r="C31" s="9"/>
      <c r="D31" s="9"/>
      <c r="E31" s="16"/>
      <c r="F31" s="16"/>
      <c r="G31" s="16"/>
      <c r="H31" s="16"/>
      <c r="I31" s="10"/>
    </row>
    <row r="32" spans="2:9" ht="12.75">
      <c r="B32" s="8"/>
      <c r="C32" s="9" t="s">
        <v>23</v>
      </c>
      <c r="D32" s="9" t="s">
        <v>22</v>
      </c>
      <c r="E32" s="16">
        <v>0</v>
      </c>
      <c r="F32" s="16"/>
      <c r="G32" s="16">
        <v>0</v>
      </c>
      <c r="H32" s="16"/>
      <c r="I32" s="10"/>
    </row>
    <row r="33" spans="2:9" ht="12.75">
      <c r="B33" s="8"/>
      <c r="C33" s="9"/>
      <c r="D33" s="9"/>
      <c r="E33" s="16"/>
      <c r="F33" s="16"/>
      <c r="G33" s="16"/>
      <c r="H33" s="16"/>
      <c r="I33" s="10"/>
    </row>
    <row r="34" spans="2:9" ht="12.75">
      <c r="B34" s="8"/>
      <c r="C34" s="9" t="s">
        <v>24</v>
      </c>
      <c r="D34" s="9" t="s">
        <v>25</v>
      </c>
      <c r="E34" s="16">
        <f>E22+E28+E30+E32</f>
        <v>1682</v>
      </c>
      <c r="F34" s="16"/>
      <c r="G34" s="16">
        <v>10906</v>
      </c>
      <c r="H34" s="16"/>
      <c r="I34" s="10"/>
    </row>
    <row r="35" spans="2:9" ht="12.75">
      <c r="B35" s="8"/>
      <c r="C35" s="9"/>
      <c r="D35" s="9" t="s">
        <v>26</v>
      </c>
      <c r="E35" s="16"/>
      <c r="F35" s="16"/>
      <c r="G35" s="16"/>
      <c r="H35" s="16"/>
      <c r="I35" s="10"/>
    </row>
    <row r="36" spans="2:9" ht="12.75">
      <c r="B36" s="8"/>
      <c r="C36" s="9"/>
      <c r="D36" s="9" t="s">
        <v>27</v>
      </c>
      <c r="E36" s="16"/>
      <c r="F36" s="16"/>
      <c r="G36" s="16"/>
      <c r="H36" s="16"/>
      <c r="I36" s="10"/>
    </row>
    <row r="37" spans="2:9" ht="12.75">
      <c r="B37" s="8"/>
      <c r="C37" s="9"/>
      <c r="D37" s="9"/>
      <c r="E37" s="16"/>
      <c r="F37" s="16"/>
      <c r="G37" s="16"/>
      <c r="H37" s="16"/>
      <c r="I37" s="10"/>
    </row>
    <row r="38" spans="2:9" ht="12.75">
      <c r="B38" s="8"/>
      <c r="C38" s="9" t="s">
        <v>28</v>
      </c>
      <c r="D38" s="9" t="s">
        <v>29</v>
      </c>
      <c r="E38" s="16">
        <v>0</v>
      </c>
      <c r="F38" s="16"/>
      <c r="G38" s="16">
        <v>0</v>
      </c>
      <c r="H38" s="16"/>
      <c r="I38" s="10"/>
    </row>
    <row r="39" spans="2:9" ht="12.75">
      <c r="B39" s="8"/>
      <c r="C39" s="9"/>
      <c r="D39" s="9" t="s">
        <v>30</v>
      </c>
      <c r="E39" s="16"/>
      <c r="F39" s="16"/>
      <c r="G39" s="16"/>
      <c r="H39" s="16"/>
      <c r="I39" s="10"/>
    </row>
    <row r="40" spans="2:9" ht="12.75">
      <c r="B40" s="8"/>
      <c r="C40" s="9"/>
      <c r="D40" s="9"/>
      <c r="E40" s="16"/>
      <c r="F40" s="16"/>
      <c r="G40" s="16"/>
      <c r="H40" s="16"/>
      <c r="I40" s="10"/>
    </row>
    <row r="41" spans="2:9" ht="12.75">
      <c r="B41" s="8"/>
      <c r="C41" s="9" t="s">
        <v>31</v>
      </c>
      <c r="D41" s="9" t="s">
        <v>25</v>
      </c>
      <c r="E41" s="16">
        <v>0</v>
      </c>
      <c r="F41" s="16"/>
      <c r="G41" s="16">
        <v>0</v>
      </c>
      <c r="H41" s="16"/>
      <c r="I41" s="10"/>
    </row>
    <row r="42" spans="2:9" ht="12.75">
      <c r="B42" s="8"/>
      <c r="C42" s="9"/>
      <c r="D42" s="9" t="s">
        <v>26</v>
      </c>
      <c r="E42" s="16"/>
      <c r="F42" s="16"/>
      <c r="G42" s="16"/>
      <c r="H42" s="16"/>
      <c r="I42" s="10"/>
    </row>
    <row r="43" spans="2:9" ht="12.75">
      <c r="B43" s="8"/>
      <c r="C43" s="9"/>
      <c r="D43" s="9" t="s">
        <v>27</v>
      </c>
      <c r="E43" s="16"/>
      <c r="F43" s="16"/>
      <c r="G43" s="16"/>
      <c r="H43" s="16"/>
      <c r="I43" s="10"/>
    </row>
    <row r="44" spans="2:9" ht="12.75">
      <c r="B44" s="8"/>
      <c r="C44" s="9"/>
      <c r="D44" s="9"/>
      <c r="E44" s="16"/>
      <c r="F44" s="16"/>
      <c r="G44" s="16"/>
      <c r="H44" s="16"/>
      <c r="I44" s="10"/>
    </row>
    <row r="45" spans="2:9" ht="12.75">
      <c r="B45" s="8"/>
      <c r="C45" s="9" t="s">
        <v>32</v>
      </c>
      <c r="D45" s="9" t="s">
        <v>33</v>
      </c>
      <c r="E45" s="16">
        <v>-986</v>
      </c>
      <c r="F45" s="16"/>
      <c r="G45" s="16">
        <v>-2939</v>
      </c>
      <c r="H45" s="16"/>
      <c r="I45" s="10"/>
    </row>
    <row r="46" spans="2:9" ht="12.75">
      <c r="B46" s="8"/>
      <c r="C46" s="9"/>
      <c r="D46" s="9"/>
      <c r="E46" s="16"/>
      <c r="F46" s="16"/>
      <c r="G46" s="16"/>
      <c r="H46" s="16"/>
      <c r="I46" s="10"/>
    </row>
    <row r="47" spans="2:9" ht="12.75">
      <c r="B47" s="8"/>
      <c r="C47" s="9" t="s">
        <v>34</v>
      </c>
      <c r="D47" s="9" t="s">
        <v>35</v>
      </c>
      <c r="E47" s="16">
        <f>E34+E38+E41+E45</f>
        <v>696</v>
      </c>
      <c r="F47" s="16"/>
      <c r="G47" s="16">
        <f>+G34+G45</f>
        <v>7967</v>
      </c>
      <c r="H47" s="16"/>
      <c r="I47" s="10"/>
    </row>
    <row r="48" spans="2:9" ht="12.75">
      <c r="B48" s="8"/>
      <c r="C48" s="9"/>
      <c r="D48" s="9" t="s">
        <v>36</v>
      </c>
      <c r="E48" s="16"/>
      <c r="F48" s="16"/>
      <c r="G48" s="16"/>
      <c r="H48" s="16"/>
      <c r="I48" s="10"/>
    </row>
    <row r="49" spans="2:9" ht="12.75">
      <c r="B49" s="8"/>
      <c r="C49" s="9"/>
      <c r="D49" s="9"/>
      <c r="E49" s="16"/>
      <c r="F49" s="16"/>
      <c r="G49" s="16"/>
      <c r="H49" s="16"/>
      <c r="I49" s="10"/>
    </row>
    <row r="50" spans="2:9" ht="12.75">
      <c r="B50" s="8"/>
      <c r="C50" s="9"/>
      <c r="D50" s="9" t="s">
        <v>82</v>
      </c>
      <c r="E50" s="16">
        <v>0</v>
      </c>
      <c r="F50" s="16"/>
      <c r="G50" s="16">
        <v>0</v>
      </c>
      <c r="H50" s="16"/>
      <c r="I50" s="10"/>
    </row>
    <row r="51" spans="2:9" ht="12.75">
      <c r="B51" s="8"/>
      <c r="C51" s="9"/>
      <c r="D51" s="9"/>
      <c r="E51" s="16"/>
      <c r="F51" s="16"/>
      <c r="G51" s="16"/>
      <c r="H51" s="16"/>
      <c r="I51" s="10"/>
    </row>
    <row r="52" spans="2:9" ht="12.75">
      <c r="B52" s="8"/>
      <c r="C52" s="9" t="s">
        <v>37</v>
      </c>
      <c r="D52" s="9" t="s">
        <v>114</v>
      </c>
      <c r="E52" s="16">
        <v>0</v>
      </c>
      <c r="F52" s="16"/>
      <c r="G52" s="16">
        <v>-3116</v>
      </c>
      <c r="H52" s="16"/>
      <c r="I52" s="10"/>
    </row>
    <row r="53" spans="2:9" ht="12.75">
      <c r="B53" s="8"/>
      <c r="C53" s="9"/>
      <c r="D53" s="9" t="s">
        <v>38</v>
      </c>
      <c r="E53" s="16"/>
      <c r="F53" s="16"/>
      <c r="G53" s="16"/>
      <c r="H53" s="16"/>
      <c r="I53" s="10"/>
    </row>
    <row r="54" spans="2:9" ht="12.75">
      <c r="B54" s="8"/>
      <c r="C54" s="9"/>
      <c r="D54" s="9"/>
      <c r="E54" s="16"/>
      <c r="F54" s="16"/>
      <c r="G54" s="16"/>
      <c r="H54" s="16"/>
      <c r="I54" s="10"/>
    </row>
    <row r="55" spans="2:9" ht="12.75">
      <c r="B55" s="8"/>
      <c r="C55" s="9" t="s">
        <v>39</v>
      </c>
      <c r="D55" s="43" t="s">
        <v>168</v>
      </c>
      <c r="E55" s="16">
        <f>+E47+E52</f>
        <v>696</v>
      </c>
      <c r="F55" s="16"/>
      <c r="G55" s="16">
        <f>+G47+G52</f>
        <v>4851</v>
      </c>
      <c r="H55" s="16"/>
      <c r="I55" s="10"/>
    </row>
    <row r="56" spans="2:9" ht="12.75">
      <c r="B56" s="8"/>
      <c r="C56" s="9"/>
      <c r="D56" s="43" t="s">
        <v>169</v>
      </c>
      <c r="E56" s="16"/>
      <c r="F56" s="16"/>
      <c r="G56" s="16"/>
      <c r="H56" s="16"/>
      <c r="I56" s="10"/>
    </row>
    <row r="57" spans="2:9" ht="12.75">
      <c r="B57" s="8"/>
      <c r="C57" s="9"/>
      <c r="D57" s="9"/>
      <c r="E57" s="16"/>
      <c r="F57" s="16"/>
      <c r="G57" s="16"/>
      <c r="H57" s="16"/>
      <c r="I57" s="10"/>
    </row>
    <row r="58" spans="2:9" ht="12.75">
      <c r="B58" s="8"/>
      <c r="C58" s="9" t="s">
        <v>40</v>
      </c>
      <c r="D58" s="9" t="s">
        <v>41</v>
      </c>
      <c r="E58" s="16">
        <v>0</v>
      </c>
      <c r="F58" s="16"/>
      <c r="G58" s="16">
        <v>0</v>
      </c>
      <c r="H58" s="16"/>
      <c r="I58" s="10"/>
    </row>
    <row r="59" spans="2:9" ht="12.75">
      <c r="B59" s="8"/>
      <c r="C59" s="9"/>
      <c r="D59" s="9" t="s">
        <v>83</v>
      </c>
      <c r="E59" s="16">
        <v>0</v>
      </c>
      <c r="F59" s="16"/>
      <c r="G59" s="16">
        <v>0</v>
      </c>
      <c r="H59" s="16"/>
      <c r="I59" s="10"/>
    </row>
    <row r="60" spans="2:9" ht="12.75">
      <c r="B60" s="8"/>
      <c r="C60" s="9"/>
      <c r="D60" s="9" t="s">
        <v>42</v>
      </c>
      <c r="E60" s="16">
        <v>0</v>
      </c>
      <c r="F60" s="16"/>
      <c r="G60" s="16">
        <v>0</v>
      </c>
      <c r="H60" s="16"/>
      <c r="I60" s="10"/>
    </row>
    <row r="61" spans="2:9" ht="12.75">
      <c r="B61" s="8"/>
      <c r="C61" s="9"/>
      <c r="D61" s="9" t="s">
        <v>43</v>
      </c>
      <c r="E61" s="16"/>
      <c r="F61" s="16"/>
      <c r="G61" s="16"/>
      <c r="H61" s="16"/>
      <c r="I61" s="10"/>
    </row>
    <row r="62" spans="2:9" ht="12.75">
      <c r="B62" s="8"/>
      <c r="C62" s="9"/>
      <c r="D62" s="9"/>
      <c r="E62" s="16"/>
      <c r="F62" s="16"/>
      <c r="G62" s="16"/>
      <c r="H62" s="16"/>
      <c r="I62" s="10"/>
    </row>
    <row r="63" spans="2:9" ht="12.75">
      <c r="B63" s="8"/>
      <c r="C63" s="9" t="s">
        <v>44</v>
      </c>
      <c r="D63" s="9" t="s">
        <v>45</v>
      </c>
      <c r="E63" s="16">
        <f>SUM(E55:E62)</f>
        <v>696</v>
      </c>
      <c r="F63" s="16"/>
      <c r="G63" s="16">
        <f>SUM(G55:G62)</f>
        <v>4851</v>
      </c>
      <c r="H63" s="16"/>
      <c r="I63" s="10"/>
    </row>
    <row r="64" spans="2:9" ht="12.75">
      <c r="B64" s="8"/>
      <c r="C64" s="9"/>
      <c r="D64" s="9" t="s">
        <v>46</v>
      </c>
      <c r="E64" s="16"/>
      <c r="F64" s="16"/>
      <c r="G64" s="16"/>
      <c r="H64" s="16"/>
      <c r="I64" s="10"/>
    </row>
    <row r="65" spans="2:9" ht="12.75">
      <c r="B65" s="8"/>
      <c r="C65" s="9"/>
      <c r="D65" s="9"/>
      <c r="E65" s="16"/>
      <c r="F65" s="16"/>
      <c r="G65" s="16"/>
      <c r="H65" s="16"/>
      <c r="I65" s="10"/>
    </row>
    <row r="66" spans="2:9" ht="12.75">
      <c r="B66" s="8">
        <v>3</v>
      </c>
      <c r="C66" s="9"/>
      <c r="D66" s="9" t="s">
        <v>47</v>
      </c>
      <c r="E66" s="16"/>
      <c r="F66" s="16"/>
      <c r="G66" s="16"/>
      <c r="H66" s="16"/>
      <c r="I66" s="10"/>
    </row>
    <row r="67" spans="2:9" ht="12.75">
      <c r="B67" s="8"/>
      <c r="C67" s="9"/>
      <c r="D67" s="9" t="s">
        <v>48</v>
      </c>
      <c r="E67" s="16"/>
      <c r="F67" s="16"/>
      <c r="G67" s="16"/>
      <c r="H67" s="16"/>
      <c r="I67" s="10"/>
    </row>
    <row r="68" spans="2:9" ht="12.75">
      <c r="B68" s="8"/>
      <c r="C68" s="9"/>
      <c r="D68" s="9" t="s">
        <v>49</v>
      </c>
      <c r="E68" s="16"/>
      <c r="F68" s="16"/>
      <c r="G68" s="16"/>
      <c r="H68" s="16"/>
      <c r="I68" s="10"/>
    </row>
    <row r="69" spans="2:9" ht="12.75">
      <c r="B69" s="8"/>
      <c r="C69" s="9"/>
      <c r="D69" s="9"/>
      <c r="E69" s="16"/>
      <c r="F69" s="16"/>
      <c r="G69" s="16"/>
      <c r="H69" s="16"/>
      <c r="I69" s="10"/>
    </row>
    <row r="70" spans="2:9" ht="12.75">
      <c r="B70" s="8"/>
      <c r="C70" s="9"/>
      <c r="D70" s="9" t="s">
        <v>136</v>
      </c>
      <c r="E70" s="33"/>
      <c r="F70" s="16"/>
      <c r="G70" s="33"/>
      <c r="H70" s="16"/>
      <c r="I70" s="10"/>
    </row>
    <row r="71" spans="2:9" ht="12.75">
      <c r="B71" s="8"/>
      <c r="C71" s="9"/>
      <c r="D71" s="9" t="s">
        <v>181</v>
      </c>
      <c r="E71" s="33">
        <f>+E63/40000</f>
        <v>0.0174</v>
      </c>
      <c r="F71" s="16"/>
      <c r="G71" s="33"/>
      <c r="H71" s="16"/>
      <c r="I71" s="10"/>
    </row>
    <row r="72" spans="2:9" ht="12.75">
      <c r="B72" s="8"/>
      <c r="C72" s="9"/>
      <c r="D72" s="9" t="s">
        <v>181</v>
      </c>
      <c r="E72" s="16"/>
      <c r="F72" s="16"/>
      <c r="G72" s="33">
        <v>12.13</v>
      </c>
      <c r="H72" s="49"/>
      <c r="I72" s="10"/>
    </row>
    <row r="73" spans="2:9" ht="12.75">
      <c r="B73" s="8"/>
      <c r="C73" s="9"/>
      <c r="D73" s="9"/>
      <c r="E73" s="16"/>
      <c r="F73" s="16"/>
      <c r="G73" s="16"/>
      <c r="H73" s="16"/>
      <c r="I73" s="10"/>
    </row>
    <row r="74" spans="2:9" ht="12.75">
      <c r="B74" s="8"/>
      <c r="C74" s="9"/>
      <c r="D74" s="9" t="s">
        <v>182</v>
      </c>
      <c r="E74" s="33">
        <v>0</v>
      </c>
      <c r="F74" s="16"/>
      <c r="G74" s="33">
        <v>0</v>
      </c>
      <c r="H74" s="16"/>
      <c r="I74" s="10"/>
    </row>
    <row r="75" spans="2:9" ht="12.75">
      <c r="B75" s="8"/>
      <c r="C75" s="9"/>
      <c r="D75" s="9" t="s">
        <v>50</v>
      </c>
      <c r="E75" s="33"/>
      <c r="F75" s="16"/>
      <c r="G75" s="33"/>
      <c r="H75" s="16"/>
      <c r="I75" s="10"/>
    </row>
    <row r="76" spans="2:9" ht="12.75">
      <c r="B76" s="8"/>
      <c r="C76" s="9"/>
      <c r="D76" s="9"/>
      <c r="E76" s="33"/>
      <c r="F76" s="16"/>
      <c r="G76" s="33"/>
      <c r="H76" s="16"/>
      <c r="I76" s="10"/>
    </row>
    <row r="77" spans="2:9" ht="12.75">
      <c r="B77" s="8"/>
      <c r="C77" s="9"/>
      <c r="D77" t="s">
        <v>179</v>
      </c>
      <c r="E77" s="33"/>
      <c r="F77" s="16"/>
      <c r="G77" s="33"/>
      <c r="H77" s="16"/>
      <c r="I77" s="10"/>
    </row>
    <row r="78" spans="2:9" ht="12.75">
      <c r="B78" s="8"/>
      <c r="C78" s="9"/>
      <c r="D78" t="s">
        <v>260</v>
      </c>
      <c r="E78" s="33"/>
      <c r="F78" s="16"/>
      <c r="G78" s="33"/>
      <c r="H78" s="16"/>
      <c r="I78" s="10"/>
    </row>
    <row r="79" spans="2:9" ht="12.75">
      <c r="B79" s="8"/>
      <c r="C79" s="9"/>
      <c r="D79" t="s">
        <v>259</v>
      </c>
      <c r="E79" s="33"/>
      <c r="F79" s="16"/>
      <c r="G79" s="33"/>
      <c r="H79" s="16"/>
      <c r="I79" s="10"/>
    </row>
    <row r="80" spans="2:9" ht="13.5" thickBot="1">
      <c r="B80" s="18"/>
      <c r="C80" s="19"/>
      <c r="D80" s="19"/>
      <c r="E80" s="19"/>
      <c r="F80" s="19"/>
      <c r="G80" s="19"/>
      <c r="H80" s="19"/>
      <c r="I80" s="20"/>
    </row>
    <row r="81" spans="2:9" ht="12.75">
      <c r="B81" s="9"/>
      <c r="C81" s="9"/>
      <c r="D81" s="9"/>
      <c r="E81" s="9"/>
      <c r="F81" s="9"/>
      <c r="G81" s="9"/>
      <c r="H81" s="9"/>
      <c r="I81" s="9"/>
    </row>
    <row r="82" spans="2:9" ht="12.75">
      <c r="B82" s="9" t="s">
        <v>277</v>
      </c>
      <c r="C82" s="9"/>
      <c r="D82" s="9"/>
      <c r="E82" s="9"/>
      <c r="F82" s="9"/>
      <c r="G82" s="9"/>
      <c r="H82" s="9"/>
      <c r="I82" s="9"/>
    </row>
  </sheetData>
  <mergeCells count="6">
    <mergeCell ref="E9:F9"/>
    <mergeCell ref="G9:H9"/>
    <mergeCell ref="B2:H2"/>
    <mergeCell ref="B5:H5"/>
    <mergeCell ref="B6:H6"/>
    <mergeCell ref="B7:H7"/>
  </mergeCells>
  <printOptions/>
  <pageMargins left="0.5" right="0.5" top="0.5" bottom="0.5" header="0.5" footer="0.5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4"/>
  <sheetViews>
    <sheetView workbookViewId="0" topLeftCell="B28">
      <selection activeCell="D50" sqref="D50"/>
    </sheetView>
  </sheetViews>
  <sheetFormatPr defaultColWidth="9.140625" defaultRowHeight="12.75"/>
  <cols>
    <col min="1" max="1" width="7.28125" style="0" customWidth="1"/>
    <col min="2" max="2" width="3.421875" style="0" customWidth="1"/>
    <col min="3" max="3" width="2.57421875" style="0" customWidth="1"/>
    <col min="4" max="4" width="37.57421875" style="0" customWidth="1"/>
    <col min="5" max="5" width="14.421875" style="0" customWidth="1"/>
    <col min="6" max="6" width="14.00390625" style="0" customWidth="1"/>
    <col min="7" max="7" width="14.421875" style="0" customWidth="1"/>
    <col min="8" max="8" width="13.7109375" style="0" customWidth="1"/>
    <col min="9" max="9" width="4.00390625" style="0" customWidth="1"/>
  </cols>
  <sheetData>
    <row r="1" ht="13.5" thickBot="1"/>
    <row r="2" spans="2:9" ht="15.75">
      <c r="B2" s="60" t="s">
        <v>111</v>
      </c>
      <c r="C2" s="61"/>
      <c r="D2" s="61"/>
      <c r="E2" s="61"/>
      <c r="F2" s="61"/>
      <c r="G2" s="61"/>
      <c r="H2" s="61"/>
      <c r="I2" s="7"/>
    </row>
    <row r="3" spans="2:9" ht="12.75">
      <c r="B3" s="8"/>
      <c r="C3" s="9"/>
      <c r="D3" s="9"/>
      <c r="E3" s="9"/>
      <c r="F3" s="9"/>
      <c r="G3" s="9"/>
      <c r="H3" s="9"/>
      <c r="I3" s="10"/>
    </row>
    <row r="4" spans="2:9" ht="12.75">
      <c r="B4" s="8"/>
      <c r="C4" s="9"/>
      <c r="D4" s="9"/>
      <c r="E4" s="9"/>
      <c r="F4" s="9"/>
      <c r="G4" s="9"/>
      <c r="H4" s="9"/>
      <c r="I4" s="10"/>
    </row>
    <row r="5" spans="2:9" ht="15.75">
      <c r="B5" s="62" t="s">
        <v>193</v>
      </c>
      <c r="C5" s="63"/>
      <c r="D5" s="63"/>
      <c r="E5" s="63"/>
      <c r="F5" s="63"/>
      <c r="G5" s="63"/>
      <c r="H5" s="63"/>
      <c r="I5" s="10"/>
    </row>
    <row r="6" spans="2:9" ht="15.75">
      <c r="B6" s="62" t="s">
        <v>326</v>
      </c>
      <c r="C6" s="63"/>
      <c r="D6" s="63"/>
      <c r="E6" s="63"/>
      <c r="F6" s="63"/>
      <c r="G6" s="63"/>
      <c r="H6" s="63"/>
      <c r="I6" s="10"/>
    </row>
    <row r="7" spans="2:9" ht="15.75">
      <c r="B7" s="64" t="s">
        <v>173</v>
      </c>
      <c r="C7" s="65"/>
      <c r="D7" s="65"/>
      <c r="E7" s="65"/>
      <c r="F7" s="65"/>
      <c r="G7" s="65"/>
      <c r="H7" s="65"/>
      <c r="I7" s="10"/>
    </row>
    <row r="8" spans="2:9" ht="15.75">
      <c r="B8" s="13"/>
      <c r="C8" s="9"/>
      <c r="D8" s="9"/>
      <c r="E8" s="9"/>
      <c r="F8" s="9"/>
      <c r="G8" s="9"/>
      <c r="H8" s="9"/>
      <c r="I8" s="10"/>
    </row>
    <row r="9" spans="2:9" ht="12.75">
      <c r="B9" s="8"/>
      <c r="C9" s="9"/>
      <c r="D9" s="9"/>
      <c r="E9" s="59" t="s">
        <v>0</v>
      </c>
      <c r="F9" s="59"/>
      <c r="G9" s="59" t="s">
        <v>7</v>
      </c>
      <c r="H9" s="59"/>
      <c r="I9" s="10"/>
    </row>
    <row r="10" spans="2:9" ht="12.75">
      <c r="B10" s="8"/>
      <c r="C10" s="9"/>
      <c r="D10" s="9"/>
      <c r="E10" s="14" t="s">
        <v>1</v>
      </c>
      <c r="F10" s="14" t="s">
        <v>5</v>
      </c>
      <c r="G10" s="14" t="s">
        <v>1</v>
      </c>
      <c r="H10" s="14" t="s">
        <v>5</v>
      </c>
      <c r="I10" s="10"/>
    </row>
    <row r="11" spans="2:9" ht="12.75">
      <c r="B11" s="8"/>
      <c r="C11" s="9"/>
      <c r="D11" s="9"/>
      <c r="E11" s="14" t="s">
        <v>2</v>
      </c>
      <c r="F11" s="14" t="s">
        <v>6</v>
      </c>
      <c r="G11" s="14" t="s">
        <v>2</v>
      </c>
      <c r="H11" s="14" t="s">
        <v>6</v>
      </c>
      <c r="I11" s="10"/>
    </row>
    <row r="12" spans="2:9" ht="12.75">
      <c r="B12" s="8"/>
      <c r="C12" s="9"/>
      <c r="D12" s="9"/>
      <c r="E12" s="14" t="s">
        <v>3</v>
      </c>
      <c r="F12" s="14" t="s">
        <v>3</v>
      </c>
      <c r="G12" s="14" t="s">
        <v>8</v>
      </c>
      <c r="H12" s="14" t="s">
        <v>9</v>
      </c>
      <c r="I12" s="10"/>
    </row>
    <row r="13" spans="2:9" ht="12.75">
      <c r="B13" s="8"/>
      <c r="C13" s="9"/>
      <c r="D13" s="9"/>
      <c r="E13" s="15">
        <v>37560</v>
      </c>
      <c r="F13" s="15">
        <v>37195</v>
      </c>
      <c r="G13" s="15">
        <v>37560</v>
      </c>
      <c r="H13" s="15">
        <v>37195</v>
      </c>
      <c r="I13" s="10"/>
    </row>
    <row r="14" spans="2:9" ht="12.75">
      <c r="B14" s="8"/>
      <c r="C14" s="9"/>
      <c r="D14" s="9"/>
      <c r="E14" s="14" t="s">
        <v>4</v>
      </c>
      <c r="F14" s="14" t="s">
        <v>4</v>
      </c>
      <c r="G14" s="14" t="s">
        <v>4</v>
      </c>
      <c r="H14" s="14" t="s">
        <v>4</v>
      </c>
      <c r="I14" s="10"/>
    </row>
    <row r="15" spans="2:9" ht="12.75">
      <c r="B15" s="8"/>
      <c r="C15" s="9"/>
      <c r="D15" s="9"/>
      <c r="E15" s="9"/>
      <c r="F15" s="9"/>
      <c r="G15" s="9"/>
      <c r="H15" s="9"/>
      <c r="I15" s="10"/>
    </row>
    <row r="16" spans="2:9" ht="12.75">
      <c r="B16" s="8"/>
      <c r="C16" s="9"/>
      <c r="D16" s="9" t="s">
        <v>11</v>
      </c>
      <c r="E16" s="16"/>
      <c r="F16" s="16"/>
      <c r="G16" s="16"/>
      <c r="H16" s="16"/>
      <c r="I16" s="10"/>
    </row>
    <row r="17" spans="2:9" ht="12.75">
      <c r="B17" s="8"/>
      <c r="C17" s="9"/>
      <c r="D17" s="9" t="s">
        <v>327</v>
      </c>
      <c r="E17" s="16">
        <v>4744</v>
      </c>
      <c r="F17" s="16">
        <v>0</v>
      </c>
      <c r="G17" s="16">
        <v>21725</v>
      </c>
      <c r="H17" s="16">
        <v>0</v>
      </c>
      <c r="I17" s="10"/>
    </row>
    <row r="18" spans="2:9" ht="12.75">
      <c r="B18" s="8"/>
      <c r="C18" s="9"/>
      <c r="D18" s="9" t="s">
        <v>281</v>
      </c>
      <c r="E18" s="16">
        <v>26741</v>
      </c>
      <c r="F18" s="16">
        <v>0</v>
      </c>
      <c r="G18" s="16">
        <v>42621</v>
      </c>
      <c r="H18" s="16">
        <v>0</v>
      </c>
      <c r="I18" s="10"/>
    </row>
    <row r="19" spans="2:9" ht="12.75">
      <c r="B19" s="8"/>
      <c r="C19" s="9"/>
      <c r="D19" s="43" t="s">
        <v>280</v>
      </c>
      <c r="E19" s="6">
        <v>95</v>
      </c>
      <c r="F19" s="6">
        <v>0</v>
      </c>
      <c r="G19" s="6">
        <v>114</v>
      </c>
      <c r="H19" s="6">
        <v>0</v>
      </c>
      <c r="I19" s="10"/>
    </row>
    <row r="20" spans="2:9" ht="12.75">
      <c r="B20" s="8"/>
      <c r="C20" s="9"/>
      <c r="D20" s="52" t="s">
        <v>282</v>
      </c>
      <c r="E20" s="51">
        <f>SUM(E17:E19)</f>
        <v>31580</v>
      </c>
      <c r="F20" s="51">
        <f>SUM(F17:F19)</f>
        <v>0</v>
      </c>
      <c r="G20" s="51">
        <f>SUM(G17:G19)</f>
        <v>64460</v>
      </c>
      <c r="H20" s="51">
        <f>SUM(H17:H19)</f>
        <v>0</v>
      </c>
      <c r="I20" s="10"/>
    </row>
    <row r="21" spans="2:9" ht="12.75">
      <c r="B21" s="8"/>
      <c r="C21" s="9"/>
      <c r="D21" s="43"/>
      <c r="E21" s="16"/>
      <c r="F21" s="16"/>
      <c r="G21" s="16"/>
      <c r="H21" s="16"/>
      <c r="I21" s="10"/>
    </row>
    <row r="22" spans="2:9" ht="12.75">
      <c r="B22" s="8"/>
      <c r="C22" s="9"/>
      <c r="D22" s="9" t="s">
        <v>261</v>
      </c>
      <c r="E22" s="16">
        <v>-29130</v>
      </c>
      <c r="F22" s="16">
        <v>0</v>
      </c>
      <c r="G22" s="16">
        <v>-50525</v>
      </c>
      <c r="H22" s="16">
        <v>0</v>
      </c>
      <c r="I22" s="10"/>
    </row>
    <row r="23" spans="2:9" ht="12.75">
      <c r="B23" s="8"/>
      <c r="C23" s="9"/>
      <c r="D23" s="9" t="s">
        <v>262</v>
      </c>
      <c r="E23" s="6">
        <f>104-729</f>
        <v>-625</v>
      </c>
      <c r="F23" s="6">
        <v>0</v>
      </c>
      <c r="G23" s="6">
        <f>296-2689</f>
        <v>-2393</v>
      </c>
      <c r="H23" s="6">
        <v>0</v>
      </c>
      <c r="I23" s="10"/>
    </row>
    <row r="24" spans="2:9" ht="12.75">
      <c r="B24" s="8"/>
      <c r="C24" s="9"/>
      <c r="D24" s="9"/>
      <c r="E24" s="16"/>
      <c r="F24" s="16"/>
      <c r="G24" s="16"/>
      <c r="H24" s="16"/>
      <c r="I24" s="10"/>
    </row>
    <row r="25" spans="2:9" ht="12.75">
      <c r="B25" s="8"/>
      <c r="C25" s="17"/>
      <c r="D25" s="9" t="s">
        <v>263</v>
      </c>
      <c r="E25" s="16">
        <f>SUM(E20:E24)</f>
        <v>1825</v>
      </c>
      <c r="F25" s="16">
        <f>SUM(F20:F24)</f>
        <v>0</v>
      </c>
      <c r="G25" s="16">
        <f>SUM(G20:G24)</f>
        <v>11542</v>
      </c>
      <c r="H25" s="16">
        <f>SUM(H20:H24)</f>
        <v>0</v>
      </c>
      <c r="I25" s="10"/>
    </row>
    <row r="26" spans="2:9" ht="12.75">
      <c r="B26" s="8"/>
      <c r="C26" s="17"/>
      <c r="D26" s="9"/>
      <c r="E26" s="16"/>
      <c r="F26" s="16"/>
      <c r="G26" s="16"/>
      <c r="H26" s="16"/>
      <c r="I26" s="10"/>
    </row>
    <row r="27" spans="2:9" ht="12.75">
      <c r="B27" s="8"/>
      <c r="C27" s="9"/>
      <c r="D27" s="43" t="s">
        <v>264</v>
      </c>
      <c r="E27" s="6">
        <v>-143</v>
      </c>
      <c r="F27" s="6">
        <v>0</v>
      </c>
      <c r="G27" s="6">
        <v>-636</v>
      </c>
      <c r="H27" s="6">
        <v>0</v>
      </c>
      <c r="I27" s="10"/>
    </row>
    <row r="28" spans="2:9" ht="12.75">
      <c r="B28" s="8"/>
      <c r="C28" s="9"/>
      <c r="D28" s="50" t="s">
        <v>205</v>
      </c>
      <c r="E28" s="51">
        <f>SUM(E25:E27)</f>
        <v>1682</v>
      </c>
      <c r="F28" s="51">
        <f>SUM(F25:F27)</f>
        <v>0</v>
      </c>
      <c r="G28" s="51">
        <f>SUM(G25:G27)</f>
        <v>10906</v>
      </c>
      <c r="H28" s="51">
        <f>SUM(H25:H27)</f>
        <v>0</v>
      </c>
      <c r="I28" s="10"/>
    </row>
    <row r="29" spans="2:9" ht="12.75">
      <c r="B29" s="8"/>
      <c r="C29" s="9"/>
      <c r="D29" s="50"/>
      <c r="E29" s="51"/>
      <c r="F29" s="51"/>
      <c r="G29" s="51"/>
      <c r="H29" s="51"/>
      <c r="I29" s="10"/>
    </row>
    <row r="30" spans="2:9" ht="12.75">
      <c r="B30" s="8"/>
      <c r="C30" s="9"/>
      <c r="D30" s="9" t="s">
        <v>85</v>
      </c>
      <c r="E30" s="6">
        <v>-986</v>
      </c>
      <c r="F30" s="6">
        <v>0</v>
      </c>
      <c r="G30" s="6">
        <v>-2939</v>
      </c>
      <c r="H30" s="6">
        <v>0</v>
      </c>
      <c r="I30" s="10"/>
    </row>
    <row r="31" spans="2:9" ht="12.75">
      <c r="B31" s="8"/>
      <c r="C31" s="9"/>
      <c r="D31" s="50" t="s">
        <v>207</v>
      </c>
      <c r="E31" s="51">
        <f>SUM(E28:E30)</f>
        <v>696</v>
      </c>
      <c r="F31" s="51">
        <f>SUM(F28:F30)</f>
        <v>0</v>
      </c>
      <c r="G31" s="51">
        <f>SUM(G28:G30)</f>
        <v>7967</v>
      </c>
      <c r="H31" s="51">
        <f>SUM(H28:H30)</f>
        <v>0</v>
      </c>
      <c r="I31" s="10"/>
    </row>
    <row r="32" spans="2:9" ht="12.75">
      <c r="B32" s="8"/>
      <c r="C32" s="9"/>
      <c r="D32" s="9"/>
      <c r="E32" s="16"/>
      <c r="F32" s="16"/>
      <c r="G32" s="16"/>
      <c r="H32" s="16"/>
      <c r="I32" s="10"/>
    </row>
    <row r="33" spans="2:9" ht="12.75">
      <c r="B33" s="8"/>
      <c r="C33" s="9"/>
      <c r="D33" s="9" t="s">
        <v>265</v>
      </c>
      <c r="E33" s="16">
        <v>0</v>
      </c>
      <c r="F33" s="16">
        <v>0</v>
      </c>
      <c r="G33" s="16">
        <v>0</v>
      </c>
      <c r="H33" s="16">
        <v>0</v>
      </c>
      <c r="I33" s="10"/>
    </row>
    <row r="34" spans="2:9" ht="12.75">
      <c r="B34" s="8"/>
      <c r="C34" s="9"/>
      <c r="D34" s="9" t="s">
        <v>267</v>
      </c>
      <c r="E34" s="6">
        <v>0</v>
      </c>
      <c r="F34" s="6">
        <v>0</v>
      </c>
      <c r="G34" s="6">
        <v>-3116</v>
      </c>
      <c r="H34" s="6">
        <v>0</v>
      </c>
      <c r="I34" s="10"/>
    </row>
    <row r="35" spans="2:9" ht="13.5" thickBot="1">
      <c r="B35" s="8"/>
      <c r="C35" s="9"/>
      <c r="D35" s="52" t="s">
        <v>266</v>
      </c>
      <c r="E35" s="53">
        <f>SUM(E31:E34)</f>
        <v>696</v>
      </c>
      <c r="F35" s="53">
        <f>SUM(F31:F34)</f>
        <v>0</v>
      </c>
      <c r="G35" s="53">
        <f>SUM(G31:G34)</f>
        <v>4851</v>
      </c>
      <c r="H35" s="53">
        <f>SUM(H31:H34)</f>
        <v>0</v>
      </c>
      <c r="I35" s="10"/>
    </row>
    <row r="36" spans="2:9" ht="13.5" thickTop="1">
      <c r="B36" s="8"/>
      <c r="C36" s="9"/>
      <c r="D36" s="43"/>
      <c r="E36" s="16"/>
      <c r="F36" s="16"/>
      <c r="G36" s="16"/>
      <c r="H36" s="16"/>
      <c r="I36" s="10"/>
    </row>
    <row r="37" spans="2:9" ht="12.75">
      <c r="B37" s="8"/>
      <c r="C37" s="9"/>
      <c r="D37" s="9"/>
      <c r="E37" s="16"/>
      <c r="F37" s="16"/>
      <c r="G37" s="16"/>
      <c r="H37" s="16"/>
      <c r="I37" s="10"/>
    </row>
    <row r="38" spans="2:9" ht="12.75">
      <c r="B38" s="8"/>
      <c r="C38" s="9"/>
      <c r="D38" s="9" t="s">
        <v>47</v>
      </c>
      <c r="E38" s="16"/>
      <c r="F38" s="16"/>
      <c r="G38" s="16"/>
      <c r="H38" s="16"/>
      <c r="I38" s="10"/>
    </row>
    <row r="39" spans="2:9" ht="12.75">
      <c r="B39" s="8"/>
      <c r="C39" s="9"/>
      <c r="D39" s="9" t="s">
        <v>48</v>
      </c>
      <c r="E39" s="16"/>
      <c r="F39" s="16"/>
      <c r="G39" s="16"/>
      <c r="H39" s="16"/>
      <c r="I39" s="10"/>
    </row>
    <row r="40" spans="2:9" ht="12.75">
      <c r="B40" s="8"/>
      <c r="C40" s="9"/>
      <c r="D40" s="9" t="s">
        <v>49</v>
      </c>
      <c r="E40" s="16"/>
      <c r="F40" s="16"/>
      <c r="G40" s="16"/>
      <c r="H40" s="16"/>
      <c r="I40" s="10"/>
    </row>
    <row r="41" spans="2:9" ht="12.75">
      <c r="B41" s="8"/>
      <c r="C41" s="9"/>
      <c r="D41" s="9"/>
      <c r="E41" s="16"/>
      <c r="F41" s="16"/>
      <c r="G41" s="16"/>
      <c r="H41" s="16"/>
      <c r="I41" s="10"/>
    </row>
    <row r="42" spans="2:9" ht="12.75">
      <c r="B42" s="8"/>
      <c r="C42" s="9"/>
      <c r="D42" s="9" t="s">
        <v>136</v>
      </c>
      <c r="E42" s="33"/>
      <c r="F42" s="16"/>
      <c r="G42" s="33"/>
      <c r="H42" s="16"/>
      <c r="I42" s="10"/>
    </row>
    <row r="43" spans="2:9" ht="12.75">
      <c r="B43" s="8"/>
      <c r="C43" s="9"/>
      <c r="D43" s="9" t="s">
        <v>181</v>
      </c>
      <c r="E43" s="33">
        <f>+E35/40000</f>
        <v>0.0174</v>
      </c>
      <c r="F43" s="16"/>
      <c r="G43" s="33"/>
      <c r="H43" s="16"/>
      <c r="I43" s="10"/>
    </row>
    <row r="44" spans="2:9" ht="12.75">
      <c r="B44" s="8"/>
      <c r="C44" s="9"/>
      <c r="D44" s="9" t="s">
        <v>288</v>
      </c>
      <c r="E44" s="16"/>
      <c r="F44" s="16"/>
      <c r="G44" s="33">
        <v>20.04</v>
      </c>
      <c r="H44" s="49"/>
      <c r="I44" s="10"/>
    </row>
    <row r="45" spans="2:9" ht="12.75">
      <c r="B45" s="8"/>
      <c r="C45" s="9"/>
      <c r="D45" s="9"/>
      <c r="E45" s="16"/>
      <c r="F45" s="16"/>
      <c r="G45" s="16"/>
      <c r="H45" s="16"/>
      <c r="I45" s="10"/>
    </row>
    <row r="46" spans="2:9" ht="12.75">
      <c r="B46" s="8"/>
      <c r="C46" s="9"/>
      <c r="D46" s="9" t="s">
        <v>289</v>
      </c>
      <c r="E46" s="54" t="s">
        <v>290</v>
      </c>
      <c r="F46" s="16"/>
      <c r="G46" s="54" t="s">
        <v>290</v>
      </c>
      <c r="H46" s="16"/>
      <c r="I46" s="10"/>
    </row>
    <row r="47" spans="2:9" ht="12.75">
      <c r="B47" s="8"/>
      <c r="C47" s="9"/>
      <c r="D47" s="9"/>
      <c r="E47" s="33"/>
      <c r="F47" s="16"/>
      <c r="G47" s="33"/>
      <c r="H47" s="16"/>
      <c r="I47" s="10"/>
    </row>
    <row r="48" spans="2:9" ht="12.75">
      <c r="B48" s="8"/>
      <c r="C48" s="9"/>
      <c r="D48" s="9"/>
      <c r="E48" s="33"/>
      <c r="F48" s="16"/>
      <c r="G48" s="33"/>
      <c r="H48" s="16"/>
      <c r="I48" s="10"/>
    </row>
    <row r="49" spans="2:9" ht="12.75">
      <c r="B49" s="8"/>
      <c r="C49" s="9"/>
      <c r="D49" s="26" t="s">
        <v>328</v>
      </c>
      <c r="E49" s="33"/>
      <c r="F49" s="16"/>
      <c r="G49" s="33"/>
      <c r="H49" s="16"/>
      <c r="I49" s="10"/>
    </row>
    <row r="50" spans="2:9" ht="12.75">
      <c r="B50" s="8"/>
      <c r="C50" s="9"/>
      <c r="E50" s="33"/>
      <c r="F50" s="16"/>
      <c r="G50" s="33"/>
      <c r="H50" s="16"/>
      <c r="I50" s="10"/>
    </row>
    <row r="51" spans="2:9" ht="12.75">
      <c r="B51" s="8"/>
      <c r="C51" s="9"/>
      <c r="E51" s="33"/>
      <c r="F51" s="16"/>
      <c r="G51" s="33"/>
      <c r="H51" s="16"/>
      <c r="I51" s="10"/>
    </row>
    <row r="52" spans="2:9" ht="12.75">
      <c r="B52" s="8"/>
      <c r="C52" s="9"/>
      <c r="E52" s="33"/>
      <c r="F52" s="16"/>
      <c r="G52" s="33"/>
      <c r="H52" s="16"/>
      <c r="I52" s="10"/>
    </row>
    <row r="53" spans="2:9" ht="12.75">
      <c r="B53" s="8"/>
      <c r="C53" s="9"/>
      <c r="D53" t="s">
        <v>268</v>
      </c>
      <c r="E53" s="33"/>
      <c r="F53" s="16"/>
      <c r="G53" s="33"/>
      <c r="H53" s="16"/>
      <c r="I53" s="10"/>
    </row>
    <row r="54" spans="2:9" ht="13.5" thickBot="1">
      <c r="B54" s="18"/>
      <c r="C54" s="19"/>
      <c r="D54" s="19"/>
      <c r="E54" s="19"/>
      <c r="F54" s="19"/>
      <c r="G54" s="19"/>
      <c r="H54" s="19"/>
      <c r="I54" s="20"/>
    </row>
    <row r="55" spans="2:9" ht="12.75">
      <c r="B55" s="9"/>
      <c r="C55" s="9"/>
      <c r="D55" s="9"/>
      <c r="E55" s="9"/>
      <c r="F55" s="9"/>
      <c r="G55" s="9"/>
      <c r="H55" s="9"/>
      <c r="I55" s="9"/>
    </row>
    <row r="56" spans="2:9" ht="12.75">
      <c r="B56" s="9" t="s">
        <v>277</v>
      </c>
      <c r="C56" s="9"/>
      <c r="D56" s="9"/>
      <c r="E56" s="9"/>
      <c r="F56" s="9"/>
      <c r="G56" s="9"/>
      <c r="H56" s="9"/>
      <c r="I56" s="9"/>
    </row>
    <row r="58" ht="12.75">
      <c r="H58" t="s">
        <v>269</v>
      </c>
    </row>
    <row r="63" ht="13.5" thickBot="1"/>
    <row r="64" spans="2:9" ht="15.75">
      <c r="B64" s="60" t="s">
        <v>111</v>
      </c>
      <c r="C64" s="61"/>
      <c r="D64" s="61"/>
      <c r="E64" s="61"/>
      <c r="F64" s="61"/>
      <c r="G64" s="61"/>
      <c r="H64" s="61"/>
      <c r="I64" s="7"/>
    </row>
    <row r="65" spans="2:9" ht="12.75">
      <c r="B65" s="8"/>
      <c r="C65" s="9"/>
      <c r="D65" s="9"/>
      <c r="E65" s="9"/>
      <c r="F65" s="9"/>
      <c r="G65" s="9"/>
      <c r="H65" s="9"/>
      <c r="I65" s="10"/>
    </row>
    <row r="66" spans="2:9" ht="12.75">
      <c r="B66" s="8"/>
      <c r="C66" s="9"/>
      <c r="D66" s="9"/>
      <c r="E66" s="9"/>
      <c r="F66" s="9"/>
      <c r="G66" s="9"/>
      <c r="H66" s="9"/>
      <c r="I66" s="10"/>
    </row>
    <row r="67" spans="2:9" ht="15.75">
      <c r="B67" s="62" t="s">
        <v>193</v>
      </c>
      <c r="C67" s="63"/>
      <c r="D67" s="63"/>
      <c r="E67" s="63"/>
      <c r="F67" s="63"/>
      <c r="G67" s="63"/>
      <c r="H67" s="63"/>
      <c r="I67" s="10"/>
    </row>
    <row r="68" spans="2:9" ht="15.75">
      <c r="B68" s="62" t="s">
        <v>178</v>
      </c>
      <c r="C68" s="63"/>
      <c r="D68" s="63"/>
      <c r="E68" s="63"/>
      <c r="F68" s="63"/>
      <c r="G68" s="63"/>
      <c r="H68" s="63"/>
      <c r="I68" s="10"/>
    </row>
    <row r="69" spans="2:9" ht="15.75">
      <c r="B69" s="64" t="s">
        <v>173</v>
      </c>
      <c r="C69" s="65"/>
      <c r="D69" s="65"/>
      <c r="E69" s="65"/>
      <c r="F69" s="65"/>
      <c r="G69" s="65"/>
      <c r="H69" s="65"/>
      <c r="I69" s="10"/>
    </row>
    <row r="70" spans="2:9" ht="15.75">
      <c r="B70" s="13"/>
      <c r="C70" s="9"/>
      <c r="D70" s="9"/>
      <c r="E70" s="9"/>
      <c r="F70" s="9"/>
      <c r="G70" s="9"/>
      <c r="H70" s="9"/>
      <c r="I70" s="10"/>
    </row>
    <row r="71" spans="2:9" ht="12.75">
      <c r="B71" s="8"/>
      <c r="C71" s="9"/>
      <c r="D71" s="9"/>
      <c r="E71" s="59" t="s">
        <v>0</v>
      </c>
      <c r="F71" s="59"/>
      <c r="G71" s="59" t="s">
        <v>7</v>
      </c>
      <c r="H71" s="59"/>
      <c r="I71" s="10"/>
    </row>
    <row r="72" spans="2:9" ht="12.75">
      <c r="B72" s="8"/>
      <c r="C72" s="9"/>
      <c r="D72" s="9"/>
      <c r="E72" s="14" t="s">
        <v>1</v>
      </c>
      <c r="F72" s="14" t="s">
        <v>5</v>
      </c>
      <c r="G72" s="14" t="s">
        <v>1</v>
      </c>
      <c r="H72" s="14" t="s">
        <v>5</v>
      </c>
      <c r="I72" s="10"/>
    </row>
    <row r="73" spans="2:9" ht="12.75">
      <c r="B73" s="8"/>
      <c r="C73" s="9"/>
      <c r="D73" s="9"/>
      <c r="E73" s="14" t="s">
        <v>2</v>
      </c>
      <c r="F73" s="14" t="s">
        <v>6</v>
      </c>
      <c r="G73" s="14" t="s">
        <v>2</v>
      </c>
      <c r="H73" s="14" t="s">
        <v>6</v>
      </c>
      <c r="I73" s="10"/>
    </row>
    <row r="74" spans="2:9" ht="12.75">
      <c r="B74" s="8"/>
      <c r="C74" s="9"/>
      <c r="D74" s="9"/>
      <c r="E74" s="14" t="s">
        <v>3</v>
      </c>
      <c r="F74" s="14" t="s">
        <v>3</v>
      </c>
      <c r="G74" s="14" t="s">
        <v>8</v>
      </c>
      <c r="H74" s="14" t="s">
        <v>9</v>
      </c>
      <c r="I74" s="10"/>
    </row>
    <row r="75" spans="2:9" ht="12.75">
      <c r="B75" s="8"/>
      <c r="C75" s="9"/>
      <c r="D75" s="9"/>
      <c r="E75" s="15">
        <v>37560</v>
      </c>
      <c r="F75" s="15">
        <v>37195</v>
      </c>
      <c r="G75" s="15">
        <v>37560</v>
      </c>
      <c r="H75" s="15">
        <v>37195</v>
      </c>
      <c r="I75" s="10"/>
    </row>
    <row r="76" spans="2:9" ht="12.75">
      <c r="B76" s="8"/>
      <c r="C76" s="9"/>
      <c r="D76" s="9"/>
      <c r="E76" s="14" t="s">
        <v>4</v>
      </c>
      <c r="F76" s="14" t="s">
        <v>4</v>
      </c>
      <c r="G76" s="14" t="s">
        <v>4</v>
      </c>
      <c r="H76" s="14" t="s">
        <v>4</v>
      </c>
      <c r="I76" s="10"/>
    </row>
    <row r="77" spans="2:9" ht="12.75">
      <c r="B77" s="8"/>
      <c r="C77" s="9"/>
      <c r="D77" s="9"/>
      <c r="E77" s="9"/>
      <c r="F77" s="9"/>
      <c r="G77" s="9"/>
      <c r="H77" s="9"/>
      <c r="I77" s="10"/>
    </row>
    <row r="78" spans="2:9" ht="12.75">
      <c r="B78" s="8">
        <v>1</v>
      </c>
      <c r="C78" s="9" t="s">
        <v>10</v>
      </c>
      <c r="D78" s="9" t="s">
        <v>180</v>
      </c>
      <c r="E78" s="16">
        <v>31580</v>
      </c>
      <c r="F78" s="16"/>
      <c r="G78" s="16">
        <v>64460</v>
      </c>
      <c r="H78" s="16"/>
      <c r="I78" s="10"/>
    </row>
    <row r="79" spans="2:9" ht="12.75">
      <c r="B79" s="8"/>
      <c r="C79" s="9"/>
      <c r="D79" s="9"/>
      <c r="E79" s="16"/>
      <c r="F79" s="16"/>
      <c r="G79" s="16"/>
      <c r="H79" s="16"/>
      <c r="I79" s="10"/>
    </row>
    <row r="80" spans="2:9" ht="12.75">
      <c r="B80" s="8"/>
      <c r="C80" s="9" t="s">
        <v>12</v>
      </c>
      <c r="D80" s="9" t="s">
        <v>13</v>
      </c>
      <c r="E80" s="16">
        <v>0</v>
      </c>
      <c r="F80" s="16"/>
      <c r="G80" s="16">
        <v>0</v>
      </c>
      <c r="H80" s="16"/>
      <c r="I80" s="10"/>
    </row>
    <row r="81" spans="2:9" ht="12.75">
      <c r="B81" s="8"/>
      <c r="C81" s="9"/>
      <c r="D81" s="9"/>
      <c r="E81" s="16"/>
      <c r="F81" s="16"/>
      <c r="G81" s="16"/>
      <c r="H81" s="16"/>
      <c r="I81" s="10"/>
    </row>
    <row r="82" spans="2:9" ht="12.75">
      <c r="B82" s="8"/>
      <c r="C82" s="17" t="s">
        <v>15</v>
      </c>
      <c r="D82" s="9" t="s">
        <v>14</v>
      </c>
      <c r="E82" s="16">
        <v>104</v>
      </c>
      <c r="F82" s="16"/>
      <c r="G82" s="16">
        <v>275</v>
      </c>
      <c r="H82" s="16"/>
      <c r="I82" s="10"/>
    </row>
    <row r="83" spans="2:9" ht="12.75">
      <c r="B83" s="8"/>
      <c r="C83" s="9"/>
      <c r="D83" s="9"/>
      <c r="E83" s="16"/>
      <c r="F83" s="16"/>
      <c r="G83" s="16"/>
      <c r="H83" s="16"/>
      <c r="I83" s="10"/>
    </row>
    <row r="84" spans="2:9" ht="12.75">
      <c r="B84" s="8">
        <v>2</v>
      </c>
      <c r="C84" s="9" t="s">
        <v>10</v>
      </c>
      <c r="D84" s="9" t="s">
        <v>16</v>
      </c>
      <c r="E84" s="16">
        <v>2035</v>
      </c>
      <c r="F84" s="16"/>
      <c r="G84" s="16">
        <f>10906+636+934</f>
        <v>12476</v>
      </c>
      <c r="H84" s="16"/>
      <c r="I84" s="10"/>
    </row>
    <row r="85" spans="2:9" ht="12.75">
      <c r="B85" s="8"/>
      <c r="C85" s="9"/>
      <c r="D85" s="9" t="s">
        <v>21</v>
      </c>
      <c r="E85" s="16"/>
      <c r="F85" s="16"/>
      <c r="G85" s="16"/>
      <c r="H85" s="16"/>
      <c r="I85" s="10"/>
    </row>
    <row r="86" spans="2:9" ht="12.75">
      <c r="B86" s="8"/>
      <c r="C86" s="9"/>
      <c r="D86" s="9" t="s">
        <v>113</v>
      </c>
      <c r="E86" s="16"/>
      <c r="F86" s="16"/>
      <c r="G86" s="16"/>
      <c r="H86" s="16"/>
      <c r="I86" s="10"/>
    </row>
    <row r="87" spans="2:9" ht="12.75">
      <c r="B87" s="8"/>
      <c r="C87" s="9"/>
      <c r="D87" s="9" t="s">
        <v>17</v>
      </c>
      <c r="E87" s="16"/>
      <c r="F87" s="16"/>
      <c r="G87" s="16"/>
      <c r="H87" s="16"/>
      <c r="I87" s="10"/>
    </row>
    <row r="88" spans="2:9" ht="12.75">
      <c r="B88" s="8"/>
      <c r="C88" s="9"/>
      <c r="D88" s="9" t="s">
        <v>18</v>
      </c>
      <c r="E88" s="16"/>
      <c r="F88" s="16"/>
      <c r="G88" s="16"/>
      <c r="H88" s="16"/>
      <c r="I88" s="10"/>
    </row>
    <row r="89" spans="2:9" ht="12.75">
      <c r="B89" s="8"/>
      <c r="C89" s="9"/>
      <c r="D89" s="9"/>
      <c r="E89" s="16"/>
      <c r="F89" s="16"/>
      <c r="G89" s="16"/>
      <c r="H89" s="16"/>
      <c r="I89" s="10"/>
    </row>
    <row r="90" spans="2:9" ht="12.75">
      <c r="B90" s="8"/>
      <c r="C90" s="9" t="s">
        <v>12</v>
      </c>
      <c r="D90" s="9" t="s">
        <v>19</v>
      </c>
      <c r="E90" s="16">
        <v>-143</v>
      </c>
      <c r="F90" s="16"/>
      <c r="G90" s="16">
        <v>-636</v>
      </c>
      <c r="H90" s="16"/>
      <c r="I90" s="10"/>
    </row>
    <row r="91" spans="2:9" ht="12.75">
      <c r="B91" s="8"/>
      <c r="C91" s="9"/>
      <c r="D91" s="9"/>
      <c r="E91" s="16"/>
      <c r="F91" s="16"/>
      <c r="G91" s="16"/>
      <c r="H91" s="16"/>
      <c r="I91" s="10"/>
    </row>
    <row r="92" spans="2:9" ht="12.75">
      <c r="B92" s="8"/>
      <c r="C92" s="17" t="s">
        <v>15</v>
      </c>
      <c r="D92" s="9" t="s">
        <v>20</v>
      </c>
      <c r="E92" s="16">
        <v>-210</v>
      </c>
      <c r="F92" s="16"/>
      <c r="G92" s="16">
        <f>-934</f>
        <v>-934</v>
      </c>
      <c r="H92" s="16"/>
      <c r="I92" s="10"/>
    </row>
    <row r="93" spans="2:9" ht="12.75">
      <c r="B93" s="8"/>
      <c r="C93" s="9"/>
      <c r="D93" s="9"/>
      <c r="E93" s="16"/>
      <c r="F93" s="16"/>
      <c r="G93" s="16"/>
      <c r="H93" s="16"/>
      <c r="I93" s="10"/>
    </row>
    <row r="94" spans="2:9" ht="12.75">
      <c r="B94" s="8"/>
      <c r="C94" s="9" t="s">
        <v>23</v>
      </c>
      <c r="D94" s="9" t="s">
        <v>22</v>
      </c>
      <c r="E94" s="16">
        <v>0</v>
      </c>
      <c r="F94" s="16"/>
      <c r="G94" s="16">
        <v>0</v>
      </c>
      <c r="H94" s="16"/>
      <c r="I94" s="10"/>
    </row>
    <row r="95" spans="2:9" ht="12.75">
      <c r="B95" s="8"/>
      <c r="C95" s="9"/>
      <c r="D95" s="9"/>
      <c r="E95" s="16"/>
      <c r="F95" s="16"/>
      <c r="G95" s="16"/>
      <c r="H95" s="16"/>
      <c r="I95" s="10"/>
    </row>
    <row r="96" spans="2:9" ht="12.75">
      <c r="B96" s="8"/>
      <c r="C96" s="9" t="s">
        <v>24</v>
      </c>
      <c r="D96" s="9" t="s">
        <v>25</v>
      </c>
      <c r="E96" s="16">
        <f>E84+E90+E92+E94</f>
        <v>1682</v>
      </c>
      <c r="F96" s="16"/>
      <c r="G96" s="16">
        <v>10906</v>
      </c>
      <c r="H96" s="16"/>
      <c r="I96" s="10"/>
    </row>
    <row r="97" spans="2:9" ht="12.75">
      <c r="B97" s="8"/>
      <c r="C97" s="9"/>
      <c r="D97" s="9" t="s">
        <v>26</v>
      </c>
      <c r="E97" s="16"/>
      <c r="F97" s="16"/>
      <c r="G97" s="16"/>
      <c r="H97" s="16"/>
      <c r="I97" s="10"/>
    </row>
    <row r="98" spans="2:9" ht="12.75">
      <c r="B98" s="8"/>
      <c r="C98" s="9"/>
      <c r="D98" s="9" t="s">
        <v>27</v>
      </c>
      <c r="E98" s="16"/>
      <c r="F98" s="16"/>
      <c r="G98" s="16"/>
      <c r="H98" s="16"/>
      <c r="I98" s="10"/>
    </row>
    <row r="99" spans="2:9" ht="12.75">
      <c r="B99" s="8"/>
      <c r="C99" s="9"/>
      <c r="D99" s="9"/>
      <c r="E99" s="16"/>
      <c r="F99" s="16"/>
      <c r="G99" s="16"/>
      <c r="H99" s="16"/>
      <c r="I99" s="10"/>
    </row>
    <row r="100" spans="2:9" ht="12.75">
      <c r="B100" s="8"/>
      <c r="C100" s="9" t="s">
        <v>28</v>
      </c>
      <c r="D100" s="9" t="s">
        <v>29</v>
      </c>
      <c r="E100" s="16">
        <v>0</v>
      </c>
      <c r="F100" s="16"/>
      <c r="G100" s="16">
        <v>0</v>
      </c>
      <c r="H100" s="16"/>
      <c r="I100" s="10"/>
    </row>
    <row r="101" spans="2:9" ht="12.75">
      <c r="B101" s="8"/>
      <c r="C101" s="9"/>
      <c r="D101" s="9" t="s">
        <v>30</v>
      </c>
      <c r="E101" s="16"/>
      <c r="F101" s="16"/>
      <c r="G101" s="16"/>
      <c r="H101" s="16"/>
      <c r="I101" s="10"/>
    </row>
    <row r="102" spans="2:9" ht="12.75">
      <c r="B102" s="8"/>
      <c r="C102" s="9"/>
      <c r="D102" s="9"/>
      <c r="E102" s="16"/>
      <c r="F102" s="16"/>
      <c r="G102" s="16"/>
      <c r="H102" s="16"/>
      <c r="I102" s="10"/>
    </row>
    <row r="103" spans="2:9" ht="12.75">
      <c r="B103" s="8"/>
      <c r="C103" s="9" t="s">
        <v>31</v>
      </c>
      <c r="D103" s="9" t="s">
        <v>25</v>
      </c>
      <c r="E103" s="16">
        <v>0</v>
      </c>
      <c r="F103" s="16"/>
      <c r="G103" s="16">
        <v>0</v>
      </c>
      <c r="H103" s="16"/>
      <c r="I103" s="10"/>
    </row>
    <row r="104" spans="2:9" ht="12.75">
      <c r="B104" s="8"/>
      <c r="C104" s="9"/>
      <c r="D104" s="9" t="s">
        <v>26</v>
      </c>
      <c r="E104" s="16"/>
      <c r="F104" s="16"/>
      <c r="G104" s="16"/>
      <c r="H104" s="16"/>
      <c r="I104" s="10"/>
    </row>
    <row r="105" spans="2:9" ht="12.75">
      <c r="B105" s="8"/>
      <c r="C105" s="9"/>
      <c r="D105" s="9" t="s">
        <v>27</v>
      </c>
      <c r="E105" s="16"/>
      <c r="F105" s="16"/>
      <c r="G105" s="16"/>
      <c r="H105" s="16"/>
      <c r="I105" s="10"/>
    </row>
    <row r="106" spans="2:9" ht="12.75">
      <c r="B106" s="8"/>
      <c r="C106" s="9"/>
      <c r="D106" s="9"/>
      <c r="E106" s="16"/>
      <c r="F106" s="16"/>
      <c r="G106" s="16"/>
      <c r="H106" s="16"/>
      <c r="I106" s="10"/>
    </row>
    <row r="107" spans="2:9" ht="12.75">
      <c r="B107" s="8"/>
      <c r="C107" s="9" t="s">
        <v>32</v>
      </c>
      <c r="D107" s="9" t="s">
        <v>33</v>
      </c>
      <c r="E107" s="16">
        <v>-986</v>
      </c>
      <c r="F107" s="16"/>
      <c r="G107" s="16">
        <v>-2939</v>
      </c>
      <c r="H107" s="16"/>
      <c r="I107" s="10"/>
    </row>
    <row r="108" spans="2:9" ht="12.75">
      <c r="B108" s="8"/>
      <c r="C108" s="9"/>
      <c r="D108" s="9"/>
      <c r="E108" s="16"/>
      <c r="F108" s="16"/>
      <c r="G108" s="16"/>
      <c r="H108" s="16"/>
      <c r="I108" s="10"/>
    </row>
    <row r="109" spans="2:9" ht="12.75">
      <c r="B109" s="8"/>
      <c r="C109" s="9" t="s">
        <v>34</v>
      </c>
      <c r="D109" s="9" t="s">
        <v>35</v>
      </c>
      <c r="E109" s="16">
        <f>E96+E100+E103+E107</f>
        <v>696</v>
      </c>
      <c r="F109" s="16"/>
      <c r="G109" s="16">
        <f>+G96+G107</f>
        <v>7967</v>
      </c>
      <c r="H109" s="16"/>
      <c r="I109" s="10"/>
    </row>
    <row r="110" spans="2:9" ht="12.75">
      <c r="B110" s="8"/>
      <c r="C110" s="9"/>
      <c r="D110" s="9" t="s">
        <v>36</v>
      </c>
      <c r="E110" s="16"/>
      <c r="F110" s="16"/>
      <c r="G110" s="16"/>
      <c r="H110" s="16"/>
      <c r="I110" s="10"/>
    </row>
    <row r="111" spans="2:9" ht="12.75">
      <c r="B111" s="8"/>
      <c r="C111" s="9"/>
      <c r="D111" s="9"/>
      <c r="E111" s="16"/>
      <c r="F111" s="16"/>
      <c r="G111" s="16"/>
      <c r="H111" s="16"/>
      <c r="I111" s="10"/>
    </row>
    <row r="112" spans="2:9" ht="12.75">
      <c r="B112" s="8"/>
      <c r="C112" s="9"/>
      <c r="D112" s="9" t="s">
        <v>82</v>
      </c>
      <c r="E112" s="16">
        <v>0</v>
      </c>
      <c r="F112" s="16"/>
      <c r="G112" s="16">
        <v>0</v>
      </c>
      <c r="H112" s="16"/>
      <c r="I112" s="10"/>
    </row>
    <row r="113" spans="2:9" ht="12.75">
      <c r="B113" s="8"/>
      <c r="C113" s="9"/>
      <c r="D113" s="9"/>
      <c r="E113" s="16"/>
      <c r="F113" s="16"/>
      <c r="G113" s="16"/>
      <c r="H113" s="16"/>
      <c r="I113" s="10"/>
    </row>
    <row r="114" spans="2:9" ht="12.75">
      <c r="B114" s="8"/>
      <c r="C114" s="9" t="s">
        <v>37</v>
      </c>
      <c r="D114" s="9" t="s">
        <v>114</v>
      </c>
      <c r="E114" s="16">
        <v>0</v>
      </c>
      <c r="F114" s="16"/>
      <c r="G114" s="16">
        <v>-3116</v>
      </c>
      <c r="H114" s="16"/>
      <c r="I114" s="10"/>
    </row>
    <row r="115" spans="2:9" ht="12.75">
      <c r="B115" s="8"/>
      <c r="C115" s="9"/>
      <c r="D115" s="9" t="s">
        <v>38</v>
      </c>
      <c r="E115" s="16"/>
      <c r="F115" s="16"/>
      <c r="G115" s="16"/>
      <c r="H115" s="16"/>
      <c r="I115" s="10"/>
    </row>
    <row r="116" spans="2:9" ht="12.75">
      <c r="B116" s="8"/>
      <c r="C116" s="9"/>
      <c r="D116" s="9"/>
      <c r="E116" s="16"/>
      <c r="F116" s="16"/>
      <c r="G116" s="16"/>
      <c r="H116" s="16"/>
      <c r="I116" s="10"/>
    </row>
    <row r="117" spans="2:9" ht="12.75">
      <c r="B117" s="8"/>
      <c r="C117" s="9" t="s">
        <v>39</v>
      </c>
      <c r="D117" s="43" t="s">
        <v>168</v>
      </c>
      <c r="E117" s="16">
        <f>+E109+E114</f>
        <v>696</v>
      </c>
      <c r="F117" s="16"/>
      <c r="G117" s="16">
        <f>+G109+G114</f>
        <v>4851</v>
      </c>
      <c r="H117" s="16"/>
      <c r="I117" s="10"/>
    </row>
    <row r="118" spans="2:9" ht="12.75">
      <c r="B118" s="8"/>
      <c r="C118" s="9"/>
      <c r="D118" s="43" t="s">
        <v>169</v>
      </c>
      <c r="E118" s="16"/>
      <c r="F118" s="16"/>
      <c r="G118" s="16"/>
      <c r="H118" s="16"/>
      <c r="I118" s="10"/>
    </row>
    <row r="119" spans="2:9" ht="12.75">
      <c r="B119" s="8"/>
      <c r="C119" s="9"/>
      <c r="D119" s="9"/>
      <c r="E119" s="16"/>
      <c r="F119" s="16"/>
      <c r="G119" s="16"/>
      <c r="H119" s="16"/>
      <c r="I119" s="10"/>
    </row>
    <row r="120" spans="2:9" ht="12.75">
      <c r="B120" s="8"/>
      <c r="C120" s="9" t="s">
        <v>40</v>
      </c>
      <c r="D120" s="9" t="s">
        <v>41</v>
      </c>
      <c r="E120" s="16">
        <v>0</v>
      </c>
      <c r="F120" s="16"/>
      <c r="G120" s="16">
        <v>0</v>
      </c>
      <c r="H120" s="16"/>
      <c r="I120" s="10"/>
    </row>
    <row r="121" spans="2:9" ht="12.75">
      <c r="B121" s="8"/>
      <c r="C121" s="9"/>
      <c r="D121" s="9" t="s">
        <v>83</v>
      </c>
      <c r="E121" s="16">
        <v>0</v>
      </c>
      <c r="F121" s="16"/>
      <c r="G121" s="16">
        <v>0</v>
      </c>
      <c r="H121" s="16"/>
      <c r="I121" s="10"/>
    </row>
    <row r="122" spans="2:9" ht="12.75">
      <c r="B122" s="8"/>
      <c r="C122" s="9"/>
      <c r="D122" s="9" t="s">
        <v>42</v>
      </c>
      <c r="E122" s="16">
        <v>0</v>
      </c>
      <c r="F122" s="16"/>
      <c r="G122" s="16">
        <v>0</v>
      </c>
      <c r="H122" s="16"/>
      <c r="I122" s="10"/>
    </row>
    <row r="123" spans="2:9" ht="12.75">
      <c r="B123" s="8"/>
      <c r="C123" s="9"/>
      <c r="D123" s="9" t="s">
        <v>43</v>
      </c>
      <c r="E123" s="16"/>
      <c r="F123" s="16"/>
      <c r="G123" s="16"/>
      <c r="H123" s="16"/>
      <c r="I123" s="10"/>
    </row>
    <row r="124" spans="2:9" ht="12.75">
      <c r="B124" s="8"/>
      <c r="C124" s="9"/>
      <c r="D124" s="9"/>
      <c r="E124" s="16"/>
      <c r="F124" s="16"/>
      <c r="G124" s="16"/>
      <c r="H124" s="16"/>
      <c r="I124" s="10"/>
    </row>
    <row r="125" spans="2:9" ht="12.75">
      <c r="B125" s="8"/>
      <c r="C125" s="9" t="s">
        <v>44</v>
      </c>
      <c r="D125" s="9" t="s">
        <v>45</v>
      </c>
      <c r="E125" s="16">
        <f>SUM(E117:E124)</f>
        <v>696</v>
      </c>
      <c r="F125" s="16"/>
      <c r="G125" s="16">
        <f>SUM(G117:G124)</f>
        <v>4851</v>
      </c>
      <c r="H125" s="16"/>
      <c r="I125" s="10"/>
    </row>
    <row r="126" spans="2:9" ht="12.75">
      <c r="B126" s="8"/>
      <c r="C126" s="9"/>
      <c r="D126" s="9" t="s">
        <v>46</v>
      </c>
      <c r="E126" s="16"/>
      <c r="F126" s="16"/>
      <c r="G126" s="16"/>
      <c r="H126" s="16"/>
      <c r="I126" s="10"/>
    </row>
    <row r="127" spans="2:9" ht="12.75">
      <c r="B127" s="8"/>
      <c r="C127" s="9"/>
      <c r="D127" s="9"/>
      <c r="E127" s="16"/>
      <c r="F127" s="16"/>
      <c r="G127" s="16"/>
      <c r="H127" s="16"/>
      <c r="I127" s="10"/>
    </row>
    <row r="128" spans="2:9" ht="12.75">
      <c r="B128" s="8">
        <v>3</v>
      </c>
      <c r="C128" s="9"/>
      <c r="D128" s="9" t="s">
        <v>47</v>
      </c>
      <c r="E128" s="16"/>
      <c r="F128" s="16"/>
      <c r="G128" s="16"/>
      <c r="H128" s="16"/>
      <c r="I128" s="10"/>
    </row>
    <row r="129" spans="2:9" ht="12.75">
      <c r="B129" s="8"/>
      <c r="C129" s="9"/>
      <c r="D129" s="9" t="s">
        <v>48</v>
      </c>
      <c r="E129" s="16"/>
      <c r="F129" s="16"/>
      <c r="G129" s="16"/>
      <c r="H129" s="16"/>
      <c r="I129" s="10"/>
    </row>
    <row r="130" spans="2:9" ht="12.75">
      <c r="B130" s="8"/>
      <c r="C130" s="9"/>
      <c r="D130" s="9" t="s">
        <v>49</v>
      </c>
      <c r="E130" s="16"/>
      <c r="F130" s="16"/>
      <c r="G130" s="16"/>
      <c r="H130" s="16"/>
      <c r="I130" s="10"/>
    </row>
    <row r="131" spans="2:9" ht="12.75">
      <c r="B131" s="8"/>
      <c r="C131" s="9"/>
      <c r="D131" s="9"/>
      <c r="E131" s="16"/>
      <c r="F131" s="16"/>
      <c r="G131" s="16"/>
      <c r="H131" s="16"/>
      <c r="I131" s="10"/>
    </row>
    <row r="132" spans="2:9" ht="12.75">
      <c r="B132" s="8"/>
      <c r="C132" s="9"/>
      <c r="D132" s="9" t="s">
        <v>136</v>
      </c>
      <c r="E132" s="33"/>
      <c r="F132" s="16"/>
      <c r="G132" s="33"/>
      <c r="H132" s="16"/>
      <c r="I132" s="10"/>
    </row>
    <row r="133" spans="2:9" ht="12.75">
      <c r="B133" s="8"/>
      <c r="C133" s="9"/>
      <c r="D133" s="9" t="s">
        <v>181</v>
      </c>
      <c r="E133" s="33">
        <f>+E125/40000</f>
        <v>0.0174</v>
      </c>
      <c r="F133" s="16"/>
      <c r="G133" s="33"/>
      <c r="H133" s="16"/>
      <c r="I133" s="10"/>
    </row>
    <row r="134" spans="2:9" ht="12.75">
      <c r="B134" s="8"/>
      <c r="C134" s="9"/>
      <c r="D134" s="9" t="s">
        <v>181</v>
      </c>
      <c r="E134" s="16"/>
      <c r="F134" s="16"/>
      <c r="G134" s="33">
        <v>12.13</v>
      </c>
      <c r="H134" s="49"/>
      <c r="I134" s="10"/>
    </row>
    <row r="135" spans="2:9" ht="12.75">
      <c r="B135" s="8"/>
      <c r="C135" s="9"/>
      <c r="D135" s="9"/>
      <c r="E135" s="16"/>
      <c r="F135" s="16"/>
      <c r="G135" s="16"/>
      <c r="H135" s="16"/>
      <c r="I135" s="10"/>
    </row>
    <row r="136" spans="2:9" ht="12.75">
      <c r="B136" s="8"/>
      <c r="C136" s="9"/>
      <c r="D136" s="9" t="s">
        <v>182</v>
      </c>
      <c r="E136" s="33">
        <v>0</v>
      </c>
      <c r="F136" s="16"/>
      <c r="G136" s="33">
        <v>0</v>
      </c>
      <c r="H136" s="16"/>
      <c r="I136" s="10"/>
    </row>
    <row r="137" spans="2:9" ht="12.75">
      <c r="B137" s="8"/>
      <c r="C137" s="9"/>
      <c r="D137" s="9" t="s">
        <v>50</v>
      </c>
      <c r="E137" s="33"/>
      <c r="F137" s="16"/>
      <c r="G137" s="33"/>
      <c r="H137" s="16"/>
      <c r="I137" s="10"/>
    </row>
    <row r="138" spans="2:9" ht="12.75">
      <c r="B138" s="8"/>
      <c r="C138" s="9"/>
      <c r="D138" s="9"/>
      <c r="E138" s="33"/>
      <c r="F138" s="16"/>
      <c r="G138" s="33"/>
      <c r="H138" s="16"/>
      <c r="I138" s="10"/>
    </row>
    <row r="139" spans="2:9" ht="12.75">
      <c r="B139" s="8"/>
      <c r="C139" s="9"/>
      <c r="D139" t="s">
        <v>179</v>
      </c>
      <c r="E139" s="33"/>
      <c r="F139" s="16"/>
      <c r="G139" s="33"/>
      <c r="H139" s="16"/>
      <c r="I139" s="10"/>
    </row>
    <row r="140" spans="2:9" ht="12.75">
      <c r="B140" s="8"/>
      <c r="C140" s="9"/>
      <c r="D140" t="s">
        <v>260</v>
      </c>
      <c r="E140" s="33"/>
      <c r="F140" s="16"/>
      <c r="G140" s="33"/>
      <c r="H140" s="16"/>
      <c r="I140" s="10"/>
    </row>
    <row r="141" spans="2:9" ht="12.75">
      <c r="B141" s="8"/>
      <c r="C141" s="9"/>
      <c r="D141" t="s">
        <v>259</v>
      </c>
      <c r="E141" s="33"/>
      <c r="F141" s="16"/>
      <c r="G141" s="33"/>
      <c r="H141" s="16"/>
      <c r="I141" s="10"/>
    </row>
    <row r="142" spans="2:9" ht="13.5" thickBot="1">
      <c r="B142" s="18"/>
      <c r="C142" s="19"/>
      <c r="D142" s="19"/>
      <c r="E142" s="19"/>
      <c r="F142" s="19"/>
      <c r="G142" s="19"/>
      <c r="H142" s="19"/>
      <c r="I142" s="20"/>
    </row>
    <row r="143" spans="2:9" ht="12.75">
      <c r="B143" s="9"/>
      <c r="C143" s="9"/>
      <c r="D143" s="9"/>
      <c r="E143" s="9"/>
      <c r="F143" s="9"/>
      <c r="G143" s="9"/>
      <c r="H143" s="9"/>
      <c r="I143" s="9"/>
    </row>
    <row r="144" spans="2:9" ht="12.75">
      <c r="B144" s="9" t="s">
        <v>277</v>
      </c>
      <c r="C144" s="9"/>
      <c r="D144" s="9"/>
      <c r="E144" s="9"/>
      <c r="F144" s="9"/>
      <c r="G144" s="9"/>
      <c r="H144" s="9"/>
      <c r="I144" s="9"/>
    </row>
  </sheetData>
  <mergeCells count="12">
    <mergeCell ref="E71:F71"/>
    <mergeCell ref="G71:H71"/>
    <mergeCell ref="B64:H64"/>
    <mergeCell ref="B67:H67"/>
    <mergeCell ref="B68:H68"/>
    <mergeCell ref="B69:H69"/>
    <mergeCell ref="E9:F9"/>
    <mergeCell ref="G9:H9"/>
    <mergeCell ref="B2:H2"/>
    <mergeCell ref="B5:H5"/>
    <mergeCell ref="B6:H6"/>
    <mergeCell ref="B7:H7"/>
  </mergeCells>
  <printOptions/>
  <pageMargins left="0.25" right="0.25" top="1" bottom="1" header="0.5" footer="0.5"/>
  <pageSetup horizontalDpi="204" verticalDpi="204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81"/>
  <sheetViews>
    <sheetView workbookViewId="0" topLeftCell="D1">
      <selection activeCell="I6" sqref="I6"/>
    </sheetView>
  </sheetViews>
  <sheetFormatPr defaultColWidth="9.140625" defaultRowHeight="12.75"/>
  <cols>
    <col min="1" max="1" width="7.28125" style="0" customWidth="1"/>
    <col min="2" max="2" width="4.421875" style="0" customWidth="1"/>
    <col min="3" max="3" width="3.8515625" style="0" customWidth="1"/>
    <col min="4" max="4" width="39.57421875" style="0" customWidth="1"/>
    <col min="5" max="7" width="14.421875" style="0" customWidth="1"/>
    <col min="8" max="8" width="15.7109375" style="0" customWidth="1"/>
  </cols>
  <sheetData>
    <row r="1" ht="13.5" thickBot="1"/>
    <row r="2" spans="2:10" ht="15.75">
      <c r="B2" s="21"/>
      <c r="C2" s="22"/>
      <c r="D2" s="40" t="s">
        <v>111</v>
      </c>
      <c r="E2" s="40"/>
      <c r="F2" s="40"/>
      <c r="G2" s="40"/>
      <c r="H2" s="40"/>
      <c r="I2" s="37"/>
      <c r="J2" s="11"/>
    </row>
    <row r="3" spans="2:9" ht="12.75">
      <c r="B3" s="8"/>
      <c r="C3" s="9"/>
      <c r="D3" s="9"/>
      <c r="E3" s="9"/>
      <c r="F3" s="9"/>
      <c r="G3" s="9"/>
      <c r="H3" s="9"/>
      <c r="I3" s="10"/>
    </row>
    <row r="4" spans="2:9" ht="12.75">
      <c r="B4" s="8"/>
      <c r="C4" s="9"/>
      <c r="D4" s="9"/>
      <c r="E4" s="9"/>
      <c r="F4" s="9"/>
      <c r="G4" s="9"/>
      <c r="H4" s="9"/>
      <c r="I4" s="10"/>
    </row>
    <row r="5" spans="2:9" ht="15.75">
      <c r="B5" s="13"/>
      <c r="C5" s="9"/>
      <c r="D5" s="32" t="s">
        <v>325</v>
      </c>
      <c r="F5" s="9"/>
      <c r="G5" s="9"/>
      <c r="H5" s="9"/>
      <c r="I5" s="10"/>
    </row>
    <row r="6" spans="2:9" ht="12.75">
      <c r="B6" s="8"/>
      <c r="C6" s="9"/>
      <c r="D6" s="9"/>
      <c r="E6" s="9"/>
      <c r="F6" s="9"/>
      <c r="G6" s="9"/>
      <c r="H6" s="9"/>
      <c r="I6" s="10"/>
    </row>
    <row r="7" spans="2:9" ht="15.75">
      <c r="B7" s="13"/>
      <c r="C7" s="9"/>
      <c r="D7" s="9"/>
      <c r="E7" s="9"/>
      <c r="F7" s="9"/>
      <c r="G7" s="14" t="s">
        <v>112</v>
      </c>
      <c r="H7" s="9"/>
      <c r="I7" s="10"/>
    </row>
    <row r="8" spans="2:9" ht="12.75">
      <c r="B8" s="8"/>
      <c r="C8" s="9"/>
      <c r="D8" s="9"/>
      <c r="E8" s="14" t="s">
        <v>51</v>
      </c>
      <c r="F8" s="9"/>
      <c r="G8" s="14" t="s">
        <v>53</v>
      </c>
      <c r="H8" s="9"/>
      <c r="I8" s="10"/>
    </row>
    <row r="9" spans="2:9" ht="12.75">
      <c r="B9" s="8"/>
      <c r="C9" s="9"/>
      <c r="D9" s="9"/>
      <c r="E9" s="14" t="s">
        <v>52</v>
      </c>
      <c r="F9" s="9"/>
      <c r="G9" s="14" t="s">
        <v>54</v>
      </c>
      <c r="H9" s="9"/>
      <c r="I9" s="10"/>
    </row>
    <row r="10" spans="2:9" ht="12.75">
      <c r="B10" s="8"/>
      <c r="C10" s="9"/>
      <c r="D10" s="9"/>
      <c r="E10" s="14" t="s">
        <v>3</v>
      </c>
      <c r="F10" s="9"/>
      <c r="G10" s="14" t="s">
        <v>55</v>
      </c>
      <c r="H10" s="9"/>
      <c r="I10" s="10"/>
    </row>
    <row r="11" spans="2:9" ht="12.75">
      <c r="B11" s="8"/>
      <c r="C11" s="9"/>
      <c r="D11" s="9"/>
      <c r="E11" s="15">
        <v>37560</v>
      </c>
      <c r="F11" s="9"/>
      <c r="G11" s="14" t="s">
        <v>56</v>
      </c>
      <c r="H11" s="9"/>
      <c r="I11" s="10"/>
    </row>
    <row r="12" spans="2:9" ht="12.75">
      <c r="B12" s="8"/>
      <c r="C12" s="9"/>
      <c r="D12" s="9"/>
      <c r="E12" s="14" t="s">
        <v>4</v>
      </c>
      <c r="F12" s="9"/>
      <c r="G12" s="15">
        <v>37195</v>
      </c>
      <c r="H12" s="9"/>
      <c r="I12" s="10"/>
    </row>
    <row r="13" spans="2:9" ht="12.75">
      <c r="B13" s="8"/>
      <c r="C13" s="9"/>
      <c r="D13" s="9"/>
      <c r="E13" s="14"/>
      <c r="F13" s="9"/>
      <c r="G13" s="14" t="s">
        <v>4</v>
      </c>
      <c r="H13" s="9"/>
      <c r="I13" s="10"/>
    </row>
    <row r="14" spans="2:9" ht="12.75">
      <c r="B14" s="8"/>
      <c r="C14" s="9"/>
      <c r="D14" s="9"/>
      <c r="E14" s="14"/>
      <c r="F14" s="14"/>
      <c r="G14" s="9"/>
      <c r="H14" s="9"/>
      <c r="I14" s="10"/>
    </row>
    <row r="15" spans="2:9" ht="12.75">
      <c r="B15" s="8">
        <v>1</v>
      </c>
      <c r="C15" s="9"/>
      <c r="D15" s="9" t="s">
        <v>57</v>
      </c>
      <c r="E15" s="16">
        <v>12652</v>
      </c>
      <c r="F15" s="16"/>
      <c r="G15" s="16">
        <v>0</v>
      </c>
      <c r="H15" s="9"/>
      <c r="I15" s="10"/>
    </row>
    <row r="16" spans="2:9" ht="12.75">
      <c r="B16" s="8"/>
      <c r="C16" s="9"/>
      <c r="D16" s="9"/>
      <c r="E16" s="16"/>
      <c r="F16" s="16"/>
      <c r="G16" s="16"/>
      <c r="H16" s="9"/>
      <c r="I16" s="10"/>
    </row>
    <row r="17" spans="2:9" ht="12.75">
      <c r="B17" s="8">
        <v>2</v>
      </c>
      <c r="C17" s="9"/>
      <c r="D17" s="9" t="s">
        <v>58</v>
      </c>
      <c r="E17" s="16">
        <v>0</v>
      </c>
      <c r="F17" s="16"/>
      <c r="G17" s="16">
        <v>0</v>
      </c>
      <c r="H17" s="9"/>
      <c r="I17" s="10"/>
    </row>
    <row r="18" spans="2:9" ht="12.75">
      <c r="B18" s="8"/>
      <c r="C18" s="9"/>
      <c r="D18" s="9"/>
      <c r="E18" s="16"/>
      <c r="F18" s="16"/>
      <c r="G18" s="16"/>
      <c r="H18" s="9"/>
      <c r="I18" s="10"/>
    </row>
    <row r="19" spans="2:9" ht="12.75">
      <c r="B19" s="8">
        <v>3</v>
      </c>
      <c r="C19" s="9"/>
      <c r="D19" s="9" t="s">
        <v>59</v>
      </c>
      <c r="E19" s="16">
        <v>0</v>
      </c>
      <c r="F19" s="16"/>
      <c r="G19" s="16">
        <v>0</v>
      </c>
      <c r="H19" s="9"/>
      <c r="I19" s="10"/>
    </row>
    <row r="20" spans="2:9" ht="12.75">
      <c r="B20" s="8"/>
      <c r="C20" s="9"/>
      <c r="D20" s="9"/>
      <c r="E20" s="16"/>
      <c r="F20" s="16"/>
      <c r="G20" s="16"/>
      <c r="H20" s="9"/>
      <c r="I20" s="10"/>
    </row>
    <row r="21" spans="2:9" ht="12.75">
      <c r="B21" s="8">
        <v>4</v>
      </c>
      <c r="C21" s="9"/>
      <c r="D21" s="9" t="s">
        <v>131</v>
      </c>
      <c r="E21" s="16">
        <v>0</v>
      </c>
      <c r="F21" s="16"/>
      <c r="G21" s="16">
        <v>0</v>
      </c>
      <c r="H21" s="9"/>
      <c r="I21" s="10"/>
    </row>
    <row r="22" spans="2:9" ht="12.75">
      <c r="B22" s="8"/>
      <c r="C22" s="9"/>
      <c r="D22" s="9"/>
      <c r="E22" s="16"/>
      <c r="F22" s="16"/>
      <c r="G22" s="16"/>
      <c r="H22" s="9"/>
      <c r="I22" s="10"/>
    </row>
    <row r="23" spans="2:9" ht="12.75">
      <c r="B23" s="8">
        <v>5</v>
      </c>
      <c r="C23" s="9"/>
      <c r="D23" s="9" t="s">
        <v>60</v>
      </c>
      <c r="E23" s="16">
        <v>0</v>
      </c>
      <c r="F23" s="16"/>
      <c r="G23" s="16">
        <v>0</v>
      </c>
      <c r="H23" s="9"/>
      <c r="I23" s="10"/>
    </row>
    <row r="24" spans="2:9" ht="12.75">
      <c r="B24" s="8"/>
      <c r="C24" s="9"/>
      <c r="D24" s="9"/>
      <c r="E24" s="16"/>
      <c r="F24" s="16"/>
      <c r="G24" s="16"/>
      <c r="H24" s="9"/>
      <c r="I24" s="10"/>
    </row>
    <row r="25" spans="2:9" ht="12.75">
      <c r="B25" s="8">
        <v>6</v>
      </c>
      <c r="C25" s="9"/>
      <c r="D25" s="9" t="s">
        <v>61</v>
      </c>
      <c r="E25" s="16">
        <v>0</v>
      </c>
      <c r="F25" s="16"/>
      <c r="G25" s="16">
        <v>0</v>
      </c>
      <c r="H25" s="9"/>
      <c r="I25" s="10"/>
    </row>
    <row r="26" spans="2:9" ht="12.75">
      <c r="B26" s="8"/>
      <c r="C26" s="9"/>
      <c r="D26" s="9"/>
      <c r="E26" s="16"/>
      <c r="F26" s="16"/>
      <c r="G26" s="16"/>
      <c r="H26" s="9"/>
      <c r="I26" s="10"/>
    </row>
    <row r="27" spans="2:9" ht="12.75">
      <c r="B27" s="8">
        <v>7</v>
      </c>
      <c r="C27" s="9"/>
      <c r="D27" s="9" t="s">
        <v>62</v>
      </c>
      <c r="E27" s="16">
        <v>0</v>
      </c>
      <c r="F27" s="16"/>
      <c r="G27" s="16">
        <v>0</v>
      </c>
      <c r="H27" s="9"/>
      <c r="I27" s="10"/>
    </row>
    <row r="28" spans="2:9" ht="12.75">
      <c r="B28" s="8"/>
      <c r="C28" s="9"/>
      <c r="D28" s="9"/>
      <c r="E28" s="16"/>
      <c r="F28" s="16"/>
      <c r="G28" s="9"/>
      <c r="H28" s="9"/>
      <c r="I28" s="10"/>
    </row>
    <row r="29" spans="2:9" ht="12.75">
      <c r="B29" s="8">
        <v>8</v>
      </c>
      <c r="C29" s="9"/>
      <c r="D29" s="9" t="s">
        <v>63</v>
      </c>
      <c r="E29" s="2"/>
      <c r="F29" s="16"/>
      <c r="G29" s="2"/>
      <c r="H29" s="9"/>
      <c r="I29" s="10"/>
    </row>
    <row r="30" spans="2:9" ht="12.75">
      <c r="B30" s="8"/>
      <c r="C30" s="9"/>
      <c r="D30" s="17" t="s">
        <v>64</v>
      </c>
      <c r="E30" s="3">
        <v>135</v>
      </c>
      <c r="F30" s="16"/>
      <c r="G30" s="3">
        <v>0</v>
      </c>
      <c r="H30" s="9"/>
      <c r="I30" s="10"/>
    </row>
    <row r="31" spans="2:9" ht="12.75">
      <c r="B31" s="8"/>
      <c r="C31" s="9"/>
      <c r="D31" s="17" t="s">
        <v>134</v>
      </c>
      <c r="E31" s="3">
        <f>10291</f>
        <v>10291</v>
      </c>
      <c r="F31" s="16"/>
      <c r="G31" s="3">
        <v>0</v>
      </c>
      <c r="H31" s="9"/>
      <c r="I31" s="10"/>
    </row>
    <row r="32" spans="2:9" ht="12.75">
      <c r="B32" s="8"/>
      <c r="C32" s="9"/>
      <c r="D32" s="17" t="s">
        <v>135</v>
      </c>
      <c r="E32" s="3">
        <f>43316-E31</f>
        <v>33025</v>
      </c>
      <c r="F32" s="16"/>
      <c r="G32" s="3">
        <v>0</v>
      </c>
      <c r="H32" s="9"/>
      <c r="I32" s="10"/>
    </row>
    <row r="33" spans="2:9" ht="12.75">
      <c r="B33" s="8"/>
      <c r="C33" s="9"/>
      <c r="D33" s="17" t="s">
        <v>132</v>
      </c>
      <c r="E33" s="3">
        <v>7664</v>
      </c>
      <c r="F33" s="16"/>
      <c r="G33" s="3">
        <v>0</v>
      </c>
      <c r="H33" s="9"/>
      <c r="I33" s="10"/>
    </row>
    <row r="34" spans="2:9" ht="12.75">
      <c r="B34" s="8"/>
      <c r="C34" s="9"/>
      <c r="D34" s="17" t="s">
        <v>172</v>
      </c>
      <c r="E34" s="4">
        <f>8230-E33</f>
        <v>566</v>
      </c>
      <c r="F34" s="9"/>
      <c r="G34" s="35" t="s">
        <v>115</v>
      </c>
      <c r="H34" s="9"/>
      <c r="I34" s="10"/>
    </row>
    <row r="35" spans="2:9" ht="12.75">
      <c r="B35" s="8"/>
      <c r="C35" s="9"/>
      <c r="D35" s="9"/>
      <c r="E35" s="5">
        <f>SUM(E29:E34)</f>
        <v>51681</v>
      </c>
      <c r="F35" s="16"/>
      <c r="G35" s="36" t="s">
        <v>115</v>
      </c>
      <c r="H35" s="9"/>
      <c r="I35" s="10"/>
    </row>
    <row r="36" spans="2:9" ht="12.75">
      <c r="B36" s="8">
        <v>9</v>
      </c>
      <c r="C36" s="9"/>
      <c r="D36" s="9" t="s">
        <v>65</v>
      </c>
      <c r="E36" s="2"/>
      <c r="F36" s="16"/>
      <c r="G36" s="2"/>
      <c r="H36" s="9"/>
      <c r="I36" s="10"/>
    </row>
    <row r="37" spans="2:9" ht="12.75">
      <c r="B37" s="8"/>
      <c r="C37" s="9"/>
      <c r="D37" s="17" t="s">
        <v>67</v>
      </c>
      <c r="E37" s="3">
        <v>0</v>
      </c>
      <c r="F37" s="16"/>
      <c r="G37" s="3">
        <v>0</v>
      </c>
      <c r="H37" s="9"/>
      <c r="I37" s="10"/>
    </row>
    <row r="38" spans="2:9" ht="12.75">
      <c r="B38" s="8"/>
      <c r="C38" s="9"/>
      <c r="D38" s="17" t="s">
        <v>66</v>
      </c>
      <c r="E38" s="3">
        <v>1857</v>
      </c>
      <c r="F38" s="16"/>
      <c r="G38" s="3">
        <v>16</v>
      </c>
      <c r="H38" s="9"/>
      <c r="I38" s="10"/>
    </row>
    <row r="39" spans="2:9" ht="12.75">
      <c r="B39" s="8"/>
      <c r="C39" s="9"/>
      <c r="D39" s="17" t="s">
        <v>68</v>
      </c>
      <c r="E39" s="3">
        <v>6001</v>
      </c>
      <c r="F39" s="16"/>
      <c r="G39" s="3">
        <v>0</v>
      </c>
      <c r="H39" s="9"/>
      <c r="I39" s="10"/>
    </row>
    <row r="40" spans="2:9" ht="12.75">
      <c r="B40" s="8"/>
      <c r="C40" s="9"/>
      <c r="D40" s="17" t="s">
        <v>69</v>
      </c>
      <c r="E40" s="3">
        <v>277</v>
      </c>
      <c r="F40" s="16"/>
      <c r="G40" s="3">
        <v>0</v>
      </c>
      <c r="H40" s="9"/>
      <c r="I40" s="10"/>
    </row>
    <row r="41" spans="2:9" ht="12.75">
      <c r="B41" s="8"/>
      <c r="C41" s="9"/>
      <c r="D41" s="17"/>
      <c r="E41" s="4"/>
      <c r="F41" s="16"/>
      <c r="G41" s="4"/>
      <c r="H41" s="9"/>
      <c r="I41" s="10"/>
    </row>
    <row r="42" spans="2:9" ht="12.75">
      <c r="B42" s="8"/>
      <c r="C42" s="9"/>
      <c r="D42" s="9"/>
      <c r="E42" s="5">
        <f>SUM(E37:E41)</f>
        <v>8135</v>
      </c>
      <c r="F42" s="16"/>
      <c r="G42" s="5">
        <f>SUM(G37:G41)</f>
        <v>16</v>
      </c>
      <c r="H42" s="9"/>
      <c r="I42" s="10"/>
    </row>
    <row r="43" spans="2:9" ht="12.75">
      <c r="B43" s="8"/>
      <c r="C43" s="9"/>
      <c r="D43" s="9"/>
      <c r="E43" s="16"/>
      <c r="F43" s="16"/>
      <c r="G43" s="9"/>
      <c r="H43" s="9"/>
      <c r="I43" s="10"/>
    </row>
    <row r="44" spans="2:9" ht="12.75">
      <c r="B44" s="8">
        <v>10</v>
      </c>
      <c r="C44" s="9"/>
      <c r="D44" s="9" t="s">
        <v>70</v>
      </c>
      <c r="E44" s="16">
        <f>+E35-E42</f>
        <v>43546</v>
      </c>
      <c r="F44" s="16"/>
      <c r="G44" s="16">
        <v>16</v>
      </c>
      <c r="H44" s="9"/>
      <c r="I44" s="10"/>
    </row>
    <row r="45" spans="2:9" ht="12.75">
      <c r="B45" s="8"/>
      <c r="C45" s="9"/>
      <c r="D45" s="9"/>
      <c r="E45" s="16"/>
      <c r="F45" s="16"/>
      <c r="G45" s="16"/>
      <c r="H45" s="9"/>
      <c r="I45" s="10"/>
    </row>
    <row r="46" spans="2:9" ht="13.5" thickBot="1">
      <c r="B46" s="8"/>
      <c r="C46" s="9"/>
      <c r="D46" s="9"/>
      <c r="E46" s="1">
        <f>+E44+E15</f>
        <v>56198</v>
      </c>
      <c r="F46" s="16"/>
      <c r="G46" s="1">
        <f>+G44+G15</f>
        <v>16</v>
      </c>
      <c r="H46" s="9"/>
      <c r="I46" s="10"/>
    </row>
    <row r="47" spans="2:9" ht="13.5" thickTop="1">
      <c r="B47" s="8"/>
      <c r="C47" s="9"/>
      <c r="D47" s="9"/>
      <c r="E47" s="16"/>
      <c r="F47" s="16"/>
      <c r="G47" s="9"/>
      <c r="H47" s="9"/>
      <c r="I47" s="10"/>
    </row>
    <row r="48" spans="2:9" ht="12.75">
      <c r="B48" s="8"/>
      <c r="C48" s="9"/>
      <c r="D48" s="9"/>
      <c r="E48" s="16"/>
      <c r="F48" s="16"/>
      <c r="G48" s="9"/>
      <c r="H48" s="9"/>
      <c r="I48" s="10"/>
    </row>
    <row r="49" spans="2:9" ht="12.75">
      <c r="B49" s="8">
        <v>11</v>
      </c>
      <c r="C49" s="9"/>
      <c r="D49" s="9" t="s">
        <v>71</v>
      </c>
      <c r="E49" s="16"/>
      <c r="F49" s="16"/>
      <c r="G49" s="9"/>
      <c r="H49" s="9"/>
      <c r="I49" s="10"/>
    </row>
    <row r="50" spans="2:9" ht="12.75">
      <c r="B50" s="8"/>
      <c r="C50" s="9"/>
      <c r="D50" s="9" t="s">
        <v>133</v>
      </c>
      <c r="E50" s="16">
        <v>40000</v>
      </c>
      <c r="F50" s="16"/>
      <c r="G50" s="34" t="s">
        <v>115</v>
      </c>
      <c r="H50" s="9"/>
      <c r="I50" s="10"/>
    </row>
    <row r="51" spans="2:9" ht="12.75">
      <c r="B51" s="8"/>
      <c r="C51" s="9"/>
      <c r="D51" s="9" t="s">
        <v>72</v>
      </c>
      <c r="E51" s="16"/>
      <c r="F51" s="16"/>
      <c r="G51" s="16"/>
      <c r="H51" s="9"/>
      <c r="I51" s="10"/>
    </row>
    <row r="52" spans="2:9" ht="12.75">
      <c r="B52" s="8"/>
      <c r="C52" s="9"/>
      <c r="D52" s="17" t="s">
        <v>73</v>
      </c>
      <c r="E52" s="16">
        <v>4720</v>
      </c>
      <c r="F52" s="16"/>
      <c r="G52" s="16">
        <v>0</v>
      </c>
      <c r="H52" s="9"/>
      <c r="I52" s="10"/>
    </row>
    <row r="53" spans="2:9" ht="12.75">
      <c r="B53" s="8"/>
      <c r="C53" s="9"/>
      <c r="D53" s="17" t="s">
        <v>74</v>
      </c>
      <c r="E53" s="16">
        <v>0</v>
      </c>
      <c r="F53" s="16"/>
      <c r="G53" s="16">
        <v>0</v>
      </c>
      <c r="H53" s="9"/>
      <c r="I53" s="10"/>
    </row>
    <row r="54" spans="2:9" ht="12.75">
      <c r="B54" s="8"/>
      <c r="C54" s="9"/>
      <c r="D54" s="17" t="s">
        <v>75</v>
      </c>
      <c r="E54" s="16">
        <v>0</v>
      </c>
      <c r="F54" s="16"/>
      <c r="G54" s="16">
        <v>0</v>
      </c>
      <c r="H54" s="9"/>
      <c r="I54" s="10"/>
    </row>
    <row r="55" spans="2:9" ht="12.75">
      <c r="B55" s="8"/>
      <c r="C55" s="9"/>
      <c r="D55" s="17" t="s">
        <v>76</v>
      </c>
      <c r="E55" s="16">
        <v>0</v>
      </c>
      <c r="F55" s="16"/>
      <c r="G55" s="16">
        <v>0</v>
      </c>
      <c r="H55" s="9"/>
      <c r="I55" s="10"/>
    </row>
    <row r="56" spans="2:9" ht="12.75">
      <c r="B56" s="8"/>
      <c r="C56" s="9"/>
      <c r="D56" s="17" t="s">
        <v>77</v>
      </c>
      <c r="E56" s="16">
        <v>4835</v>
      </c>
      <c r="F56" s="16"/>
      <c r="G56" s="16">
        <v>-16</v>
      </c>
      <c r="H56" s="9"/>
      <c r="I56" s="10"/>
    </row>
    <row r="57" spans="2:9" ht="12.75">
      <c r="B57" s="8"/>
      <c r="C57" s="9"/>
      <c r="D57" s="17" t="s">
        <v>130</v>
      </c>
      <c r="E57" s="16">
        <v>6044</v>
      </c>
      <c r="F57" s="16"/>
      <c r="G57" s="16">
        <v>0</v>
      </c>
      <c r="H57" s="9"/>
      <c r="I57" s="10"/>
    </row>
    <row r="58" spans="2:9" ht="12.75">
      <c r="B58" s="8"/>
      <c r="C58" s="9"/>
      <c r="D58" s="17"/>
      <c r="E58" s="6"/>
      <c r="F58" s="16"/>
      <c r="G58" s="6"/>
      <c r="H58" s="9"/>
      <c r="I58" s="10"/>
    </row>
    <row r="59" spans="2:9" ht="12.75">
      <c r="B59" s="8"/>
      <c r="C59" s="9"/>
      <c r="D59" s="17"/>
      <c r="E59" s="16">
        <f>SUM(E50:E58)</f>
        <v>55599</v>
      </c>
      <c r="F59" s="16"/>
      <c r="G59" s="16">
        <f>SUM(G50:G58)</f>
        <v>-16</v>
      </c>
      <c r="H59" s="9"/>
      <c r="I59" s="10"/>
    </row>
    <row r="60" spans="2:9" ht="12.75">
      <c r="B60" s="8"/>
      <c r="C60" s="9"/>
      <c r="D60" s="9"/>
      <c r="E60" s="16"/>
      <c r="F60" s="16"/>
      <c r="G60" s="16"/>
      <c r="H60" s="9"/>
      <c r="I60" s="10"/>
    </row>
    <row r="61" spans="2:9" ht="12.75">
      <c r="B61" s="8">
        <v>12</v>
      </c>
      <c r="C61" s="9"/>
      <c r="D61" s="9" t="s">
        <v>78</v>
      </c>
      <c r="E61" s="16">
        <v>0</v>
      </c>
      <c r="F61" s="16"/>
      <c r="G61" s="16">
        <v>0</v>
      </c>
      <c r="H61" s="9"/>
      <c r="I61" s="10"/>
    </row>
    <row r="62" spans="2:9" ht="12.75">
      <c r="B62" s="8"/>
      <c r="C62" s="9"/>
      <c r="D62" s="9"/>
      <c r="E62" s="16"/>
      <c r="F62" s="16"/>
      <c r="G62" s="16"/>
      <c r="H62" s="9"/>
      <c r="I62" s="10"/>
    </row>
    <row r="63" spans="2:9" ht="12.75">
      <c r="B63" s="8">
        <v>13</v>
      </c>
      <c r="C63" s="9"/>
      <c r="D63" s="9" t="s">
        <v>79</v>
      </c>
      <c r="E63" s="16">
        <v>0</v>
      </c>
      <c r="F63" s="16"/>
      <c r="G63" s="16">
        <v>0</v>
      </c>
      <c r="H63" s="9"/>
      <c r="I63" s="10"/>
    </row>
    <row r="64" spans="2:9" ht="12.75">
      <c r="B64" s="8"/>
      <c r="C64" s="9"/>
      <c r="D64" s="9"/>
      <c r="E64" s="16"/>
      <c r="F64" s="16"/>
      <c r="G64" s="16"/>
      <c r="H64" s="9"/>
      <c r="I64" s="10"/>
    </row>
    <row r="65" spans="2:9" ht="12.75">
      <c r="B65" s="8">
        <v>14</v>
      </c>
      <c r="C65" s="9"/>
      <c r="D65" s="9" t="s">
        <v>80</v>
      </c>
      <c r="E65" s="16">
        <v>0</v>
      </c>
      <c r="F65" s="16"/>
      <c r="G65" s="16">
        <v>0</v>
      </c>
      <c r="H65" s="9"/>
      <c r="I65" s="10"/>
    </row>
    <row r="66" spans="2:9" ht="12.75">
      <c r="B66" s="8"/>
      <c r="C66" s="9"/>
      <c r="D66" s="9"/>
      <c r="E66" s="16"/>
      <c r="F66" s="16"/>
      <c r="G66" s="16"/>
      <c r="H66" s="9"/>
      <c r="I66" s="10"/>
    </row>
    <row r="67" spans="2:9" ht="12.75">
      <c r="B67" s="8">
        <v>15</v>
      </c>
      <c r="C67" s="9"/>
      <c r="D67" s="9" t="s">
        <v>81</v>
      </c>
      <c r="E67" s="16">
        <v>599</v>
      </c>
      <c r="F67" s="16"/>
      <c r="G67" s="16">
        <v>0</v>
      </c>
      <c r="H67" s="9"/>
      <c r="I67" s="10"/>
    </row>
    <row r="68" spans="2:9" ht="12.75">
      <c r="B68" s="8"/>
      <c r="C68" s="9"/>
      <c r="D68" s="9"/>
      <c r="E68" s="16"/>
      <c r="F68" s="16"/>
      <c r="G68" s="16"/>
      <c r="H68" s="9"/>
      <c r="I68" s="10"/>
    </row>
    <row r="69" spans="2:9" ht="13.5" thickBot="1">
      <c r="B69" s="8"/>
      <c r="C69" s="9"/>
      <c r="D69" s="9"/>
      <c r="E69" s="1">
        <f>SUM(E59:E68)</f>
        <v>56198</v>
      </c>
      <c r="F69" s="16"/>
      <c r="G69" s="1">
        <f>SUM(G59:G68)</f>
        <v>-16</v>
      </c>
      <c r="H69" s="9"/>
      <c r="I69" s="10"/>
    </row>
    <row r="70" spans="2:9" ht="13.5" thickTop="1">
      <c r="B70" s="8"/>
      <c r="C70" s="9"/>
      <c r="D70" s="9"/>
      <c r="E70" s="16"/>
      <c r="F70" s="16"/>
      <c r="G70" s="9"/>
      <c r="H70" s="9"/>
      <c r="I70" s="10"/>
    </row>
    <row r="71" spans="2:9" ht="12.75">
      <c r="B71" s="8"/>
      <c r="C71" s="9"/>
      <c r="D71" s="9"/>
      <c r="E71" s="16"/>
      <c r="F71" s="16"/>
      <c r="G71" s="9"/>
      <c r="H71" s="9"/>
      <c r="I71" s="10"/>
    </row>
    <row r="72" spans="2:9" ht="12.75">
      <c r="B72" s="8"/>
      <c r="C72" s="9"/>
      <c r="D72" s="9"/>
      <c r="E72" s="16"/>
      <c r="F72" s="16"/>
      <c r="G72" s="9"/>
      <c r="H72" s="9"/>
      <c r="I72" s="10"/>
    </row>
    <row r="73" spans="2:9" ht="12.75">
      <c r="B73" s="8">
        <v>16</v>
      </c>
      <c r="C73" s="9"/>
      <c r="D73" s="9" t="s">
        <v>116</v>
      </c>
      <c r="E73" s="23">
        <f>+E59/E50</f>
        <v>1.389975</v>
      </c>
      <c r="F73" s="16"/>
      <c r="G73" s="9"/>
      <c r="H73" s="9"/>
      <c r="I73" s="10"/>
    </row>
    <row r="74" spans="2:9" ht="12.75">
      <c r="B74" s="8"/>
      <c r="C74" s="9"/>
      <c r="D74" s="9"/>
      <c r="E74" s="16"/>
      <c r="F74" s="16"/>
      <c r="G74" s="9"/>
      <c r="H74" s="9"/>
      <c r="I74" s="10"/>
    </row>
    <row r="75" spans="2:9" ht="12.75">
      <c r="B75" s="8"/>
      <c r="C75" s="9"/>
      <c r="D75" s="9" t="s">
        <v>117</v>
      </c>
      <c r="E75" s="16"/>
      <c r="F75" s="16"/>
      <c r="G75" s="9"/>
      <c r="H75" s="9"/>
      <c r="I75" s="10"/>
    </row>
    <row r="76" spans="2:9" ht="13.5" thickBot="1">
      <c r="B76" s="18"/>
      <c r="C76" s="19"/>
      <c r="D76" s="19"/>
      <c r="E76" s="19"/>
      <c r="F76" s="19"/>
      <c r="G76" s="19"/>
      <c r="H76" s="19"/>
      <c r="I76" s="20"/>
    </row>
    <row r="78" ht="12.75">
      <c r="B78" s="9" t="s">
        <v>277</v>
      </c>
    </row>
    <row r="79" ht="12.75">
      <c r="B79" s="9"/>
    </row>
    <row r="80" spans="2:8" ht="12.75">
      <c r="B80" s="9"/>
      <c r="H80" t="s">
        <v>270</v>
      </c>
    </row>
    <row r="81" ht="12.75">
      <c r="B81" s="9"/>
    </row>
  </sheetData>
  <printOptions/>
  <pageMargins left="1" right="0.5" top="0.5" bottom="0.5" header="0.5" footer="0.5"/>
  <pageSetup horizontalDpi="180" verticalDpi="18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6">
      <selection activeCell="C40" sqref="C40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39.57421875" style="0" customWidth="1"/>
    <col min="4" max="4" width="7.8515625" style="0" customWidth="1"/>
    <col min="5" max="5" width="16.140625" style="0" customWidth="1"/>
    <col min="6" max="6" width="7.140625" style="0" customWidth="1"/>
    <col min="7" max="7" width="15.7109375" style="0" customWidth="1"/>
    <col min="8" max="8" width="5.28125" style="0" customWidth="1"/>
  </cols>
  <sheetData>
    <row r="1" ht="13.5" thickBot="1"/>
    <row r="2" spans="1:8" ht="15.75">
      <c r="A2" s="60" t="s">
        <v>111</v>
      </c>
      <c r="B2" s="61"/>
      <c r="C2" s="61"/>
      <c r="D2" s="61"/>
      <c r="E2" s="61"/>
      <c r="F2" s="61"/>
      <c r="G2" s="61"/>
      <c r="H2" s="7"/>
    </row>
    <row r="3" spans="1:8" ht="12.75">
      <c r="A3" s="8"/>
      <c r="B3" s="9"/>
      <c r="C3" s="9"/>
      <c r="D3" s="9"/>
      <c r="E3" s="9"/>
      <c r="F3" s="9"/>
      <c r="G3" s="9"/>
      <c r="H3" s="10"/>
    </row>
    <row r="4" spans="1:8" ht="12.75">
      <c r="A4" s="8"/>
      <c r="B4" s="9"/>
      <c r="C4" s="9"/>
      <c r="D4" s="9"/>
      <c r="E4" s="9"/>
      <c r="F4" s="9"/>
      <c r="G4" s="9"/>
      <c r="H4" s="10"/>
    </row>
    <row r="5" spans="1:8" ht="15.75">
      <c r="A5" s="62" t="s">
        <v>197</v>
      </c>
      <c r="B5" s="63"/>
      <c r="C5" s="63"/>
      <c r="D5" s="63"/>
      <c r="E5" s="63"/>
      <c r="F5" s="63"/>
      <c r="G5" s="63"/>
      <c r="H5" s="10"/>
    </row>
    <row r="6" spans="1:8" ht="15.75">
      <c r="A6" s="62" t="s">
        <v>329</v>
      </c>
      <c r="B6" s="63"/>
      <c r="C6" s="63"/>
      <c r="D6" s="63"/>
      <c r="E6" s="63"/>
      <c r="F6" s="63"/>
      <c r="G6" s="63"/>
      <c r="H6" s="10"/>
    </row>
    <row r="7" spans="1:8" ht="15.75">
      <c r="A7" s="64" t="s">
        <v>173</v>
      </c>
      <c r="B7" s="65"/>
      <c r="C7" s="65"/>
      <c r="D7" s="65"/>
      <c r="E7" s="65"/>
      <c r="F7" s="65"/>
      <c r="G7" s="65"/>
      <c r="H7" s="10"/>
    </row>
    <row r="8" spans="1:8" ht="12.75">
      <c r="A8" s="12"/>
      <c r="B8" s="9"/>
      <c r="C8" s="9"/>
      <c r="D8" s="9"/>
      <c r="E8" s="9"/>
      <c r="F8" s="9"/>
      <c r="G8" s="9"/>
      <c r="H8" s="10"/>
    </row>
    <row r="9" spans="1:8" ht="12.75">
      <c r="A9" s="8"/>
      <c r="B9" s="9"/>
      <c r="C9" s="9"/>
      <c r="D9" s="9"/>
      <c r="E9" s="9"/>
      <c r="F9" s="9"/>
      <c r="G9" s="9"/>
      <c r="H9" s="10"/>
    </row>
    <row r="10" spans="1:8" ht="15.75">
      <c r="A10" s="13"/>
      <c r="B10" s="9"/>
      <c r="C10" s="9"/>
      <c r="D10" s="9"/>
      <c r="E10" s="9"/>
      <c r="F10" s="9"/>
      <c r="G10" s="9"/>
      <c r="H10" s="10"/>
    </row>
    <row r="11" spans="1:8" ht="12.75">
      <c r="A11" s="8"/>
      <c r="B11" s="9"/>
      <c r="C11" s="9"/>
      <c r="D11" s="15"/>
      <c r="E11" s="15">
        <v>37560</v>
      </c>
      <c r="F11" s="15"/>
      <c r="G11" s="15">
        <v>37195</v>
      </c>
      <c r="H11" s="10"/>
    </row>
    <row r="12" spans="1:8" ht="12.75">
      <c r="A12" s="8"/>
      <c r="B12" s="9"/>
      <c r="C12" s="9"/>
      <c r="D12" s="14"/>
      <c r="E12" s="14" t="s">
        <v>4</v>
      </c>
      <c r="F12" s="14"/>
      <c r="G12" s="14" t="s">
        <v>4</v>
      </c>
      <c r="H12" s="10"/>
    </row>
    <row r="13" spans="1:8" ht="12.75">
      <c r="A13" s="8"/>
      <c r="B13" s="9"/>
      <c r="C13" s="9"/>
      <c r="D13" s="9"/>
      <c r="E13" s="9"/>
      <c r="F13" s="9"/>
      <c r="G13" s="9"/>
      <c r="H13" s="10"/>
    </row>
    <row r="14" spans="1:8" ht="12.75">
      <c r="A14" s="8"/>
      <c r="B14" s="9"/>
      <c r="C14" s="9" t="s">
        <v>199</v>
      </c>
      <c r="D14" s="16"/>
      <c r="E14" s="16">
        <v>-7550</v>
      </c>
      <c r="F14" s="44" t="s">
        <v>202</v>
      </c>
      <c r="G14" s="16">
        <v>0</v>
      </c>
      <c r="H14" s="10"/>
    </row>
    <row r="15" spans="1:8" ht="12.75">
      <c r="A15" s="8"/>
      <c r="B15" s="9"/>
      <c r="C15" s="9"/>
      <c r="D15" s="16"/>
      <c r="E15" s="16"/>
      <c r="F15" s="16"/>
      <c r="G15" s="16"/>
      <c r="H15" s="10"/>
    </row>
    <row r="16" spans="1:8" ht="12.75">
      <c r="A16" s="8"/>
      <c r="B16" s="9"/>
      <c r="C16" s="9" t="s">
        <v>200</v>
      </c>
      <c r="D16" s="16"/>
      <c r="E16" s="16">
        <v>21613</v>
      </c>
      <c r="F16" s="16"/>
      <c r="G16" s="16">
        <v>0.002</v>
      </c>
      <c r="H16" s="10" t="s">
        <v>115</v>
      </c>
    </row>
    <row r="17" spans="1:8" ht="12.75">
      <c r="A17" s="8"/>
      <c r="B17" s="9"/>
      <c r="C17" s="9"/>
      <c r="D17" s="16"/>
      <c r="E17" s="16"/>
      <c r="F17" s="16"/>
      <c r="G17" s="16"/>
      <c r="H17" s="10"/>
    </row>
    <row r="18" spans="1:8" ht="12.75">
      <c r="A18" s="8"/>
      <c r="B18" s="17"/>
      <c r="C18" s="9" t="s">
        <v>201</v>
      </c>
      <c r="D18" s="16"/>
      <c r="E18" s="16">
        <v>-5833</v>
      </c>
      <c r="F18" s="16"/>
      <c r="G18" s="16">
        <v>0</v>
      </c>
      <c r="H18" s="10"/>
    </row>
    <row r="19" spans="1:8" ht="12.75">
      <c r="A19" s="8"/>
      <c r="B19" s="9"/>
      <c r="C19" s="9"/>
      <c r="D19" s="16"/>
      <c r="E19" s="6"/>
      <c r="F19" s="16"/>
      <c r="G19" s="6"/>
      <c r="H19" s="10"/>
    </row>
    <row r="20" spans="1:8" ht="12.75">
      <c r="A20" s="8"/>
      <c r="B20" s="9"/>
      <c r="C20" s="9"/>
      <c r="D20" s="16"/>
      <c r="E20" s="16"/>
      <c r="F20" s="16"/>
      <c r="G20" s="16"/>
      <c r="H20" s="10"/>
    </row>
    <row r="21" spans="1:8" ht="12.75">
      <c r="A21" s="8"/>
      <c r="B21" s="9"/>
      <c r="C21" s="9" t="s">
        <v>330</v>
      </c>
      <c r="D21" s="16"/>
      <c r="E21" s="16">
        <f>SUM(E14:E20)</f>
        <v>8230</v>
      </c>
      <c r="F21" s="16"/>
      <c r="G21" s="16">
        <f>SUM(G14:G20)</f>
        <v>0.002</v>
      </c>
      <c r="H21" s="10" t="s">
        <v>115</v>
      </c>
    </row>
    <row r="22" spans="1:8" ht="12.75">
      <c r="A22" s="8"/>
      <c r="B22" s="9"/>
      <c r="C22" s="9"/>
      <c r="D22" s="16"/>
      <c r="E22" s="16"/>
      <c r="F22" s="16"/>
      <c r="G22" s="16"/>
      <c r="H22" s="10"/>
    </row>
    <row r="23" spans="1:8" ht="12.75">
      <c r="A23" s="8"/>
      <c r="B23" s="9"/>
      <c r="C23" s="9" t="s">
        <v>331</v>
      </c>
      <c r="D23" s="16"/>
      <c r="E23" s="16">
        <v>0.002</v>
      </c>
      <c r="F23" s="44" t="s">
        <v>115</v>
      </c>
      <c r="G23" s="16">
        <v>0</v>
      </c>
      <c r="H23" s="10"/>
    </row>
    <row r="24" spans="1:8" ht="12.75">
      <c r="A24" s="8"/>
      <c r="B24" s="9"/>
      <c r="C24" s="9"/>
      <c r="D24" s="16"/>
      <c r="E24" s="16"/>
      <c r="F24" s="16"/>
      <c r="G24" s="16"/>
      <c r="H24" s="10"/>
    </row>
    <row r="25" spans="1:8" ht="12.75">
      <c r="A25" s="8"/>
      <c r="B25" s="9"/>
      <c r="C25" s="9" t="s">
        <v>198</v>
      </c>
      <c r="D25" s="16"/>
      <c r="E25" s="16">
        <v>0</v>
      </c>
      <c r="F25" s="16"/>
      <c r="G25" s="16">
        <v>0</v>
      </c>
      <c r="H25" s="10"/>
    </row>
    <row r="26" spans="1:8" ht="12.75">
      <c r="A26" s="8"/>
      <c r="B26" s="9"/>
      <c r="C26" s="9"/>
      <c r="D26" s="16"/>
      <c r="E26" s="16"/>
      <c r="F26" s="16"/>
      <c r="G26" s="16"/>
      <c r="H26" s="10"/>
    </row>
    <row r="27" spans="1:8" ht="12.75">
      <c r="A27" s="8"/>
      <c r="B27" s="9"/>
      <c r="C27" s="9"/>
      <c r="D27" s="16"/>
      <c r="E27" s="16"/>
      <c r="F27" s="16"/>
      <c r="G27" s="16"/>
      <c r="H27" s="10"/>
    </row>
    <row r="28" spans="1:8" ht="13.5" thickBot="1">
      <c r="A28" s="8"/>
      <c r="B28" s="17"/>
      <c r="C28" s="9" t="s">
        <v>332</v>
      </c>
      <c r="D28" s="16"/>
      <c r="E28" s="1">
        <f>SUM(E21:E27)</f>
        <v>8230.002</v>
      </c>
      <c r="F28" s="16"/>
      <c r="G28" s="1">
        <f>SUM(G21:G27)</f>
        <v>0.002</v>
      </c>
      <c r="H28" s="10" t="s">
        <v>202</v>
      </c>
    </row>
    <row r="29" spans="1:8" ht="13.5" thickTop="1">
      <c r="A29" s="8"/>
      <c r="B29" s="9"/>
      <c r="C29" s="9"/>
      <c r="D29" s="16"/>
      <c r="E29" s="16"/>
      <c r="F29" s="16"/>
      <c r="G29" s="16"/>
      <c r="H29" s="10"/>
    </row>
    <row r="30" spans="1:8" ht="12.75">
      <c r="A30" s="8"/>
      <c r="B30" s="9"/>
      <c r="C30" s="9"/>
      <c r="D30" s="16"/>
      <c r="E30" s="16"/>
      <c r="F30" s="16"/>
      <c r="G30" s="16"/>
      <c r="H30" s="10"/>
    </row>
    <row r="31" spans="1:8" ht="12.75">
      <c r="A31" s="8"/>
      <c r="B31" s="9"/>
      <c r="C31" s="9" t="s">
        <v>257</v>
      </c>
      <c r="D31" s="16"/>
      <c r="E31" s="16"/>
      <c r="F31" s="16"/>
      <c r="G31" s="16"/>
      <c r="H31" s="10"/>
    </row>
    <row r="32" spans="1:8" ht="12.75">
      <c r="A32" s="8"/>
      <c r="B32" s="9"/>
      <c r="C32" s="9"/>
      <c r="D32" s="16"/>
      <c r="E32" s="16"/>
      <c r="F32" s="16"/>
      <c r="G32" s="16"/>
      <c r="H32" s="10"/>
    </row>
    <row r="33" spans="1:8" ht="12.75">
      <c r="A33" s="8"/>
      <c r="B33" s="9"/>
      <c r="C33" s="9" t="s">
        <v>258</v>
      </c>
      <c r="D33" s="16"/>
      <c r="E33" s="16"/>
      <c r="F33" s="16"/>
      <c r="G33" s="16"/>
      <c r="H33" s="10"/>
    </row>
    <row r="34" spans="1:8" ht="12.75">
      <c r="A34" s="8"/>
      <c r="B34" s="9"/>
      <c r="C34" s="9"/>
      <c r="D34" s="16"/>
      <c r="E34" s="16"/>
      <c r="F34" s="16"/>
      <c r="G34" s="16"/>
      <c r="H34" s="10"/>
    </row>
    <row r="35" spans="1:8" ht="12.75">
      <c r="A35" s="8"/>
      <c r="B35" s="9"/>
      <c r="D35" s="33"/>
      <c r="E35" s="16"/>
      <c r="F35" s="33"/>
      <c r="G35" s="16"/>
      <c r="H35" s="10"/>
    </row>
    <row r="36" spans="1:8" ht="13.5" thickBot="1">
      <c r="A36" s="18"/>
      <c r="B36" s="19"/>
      <c r="C36" s="19"/>
      <c r="D36" s="19"/>
      <c r="E36" s="19"/>
      <c r="F36" s="19"/>
      <c r="G36" s="19"/>
      <c r="H36" s="20"/>
    </row>
    <row r="38" ht="12.75">
      <c r="A38" s="9" t="s">
        <v>279</v>
      </c>
    </row>
    <row r="39" ht="12.75">
      <c r="A39" s="9" t="s">
        <v>278</v>
      </c>
    </row>
    <row r="40" ht="12.75">
      <c r="A40" s="9"/>
    </row>
    <row r="41" ht="12.75">
      <c r="G41" t="s">
        <v>271</v>
      </c>
    </row>
  </sheetData>
  <mergeCells count="4">
    <mergeCell ref="A6:G6"/>
    <mergeCell ref="A7:G7"/>
    <mergeCell ref="A2:G2"/>
    <mergeCell ref="A5:G5"/>
  </mergeCells>
  <printOptions/>
  <pageMargins left="0.5" right="0.39" top="1" bottom="1" header="0.5" footer="0.5"/>
  <pageSetup horizontalDpi="204" verticalDpi="204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1">
      <selection activeCell="F35" sqref="F35"/>
    </sheetView>
  </sheetViews>
  <sheetFormatPr defaultColWidth="9.140625" defaultRowHeight="12.75"/>
  <cols>
    <col min="1" max="1" width="5.140625" style="0" customWidth="1"/>
    <col min="2" max="2" width="2.7109375" style="0" customWidth="1"/>
    <col min="3" max="3" width="35.140625" style="0" customWidth="1"/>
    <col min="5" max="6" width="11.8515625" style="0" customWidth="1"/>
    <col min="7" max="7" width="11.00390625" style="0" bestFit="1" customWidth="1"/>
    <col min="8" max="8" width="10.140625" style="0" customWidth="1"/>
    <col min="9" max="9" width="4.421875" style="0" customWidth="1"/>
  </cols>
  <sheetData>
    <row r="1" spans="1:9" ht="15.75">
      <c r="A1" s="60" t="s">
        <v>111</v>
      </c>
      <c r="B1" s="61"/>
      <c r="C1" s="61"/>
      <c r="D1" s="61"/>
      <c r="E1" s="61"/>
      <c r="F1" s="61"/>
      <c r="G1" s="61"/>
      <c r="H1" s="61"/>
      <c r="I1" s="7"/>
    </row>
    <row r="2" spans="1:9" ht="12.75">
      <c r="A2" s="8"/>
      <c r="B2" s="9"/>
      <c r="C2" s="9"/>
      <c r="D2" s="9"/>
      <c r="E2" s="9"/>
      <c r="F2" s="9"/>
      <c r="G2" s="9"/>
      <c r="H2" s="9"/>
      <c r="I2" s="10"/>
    </row>
    <row r="3" spans="1:9" ht="12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62" t="s">
        <v>333</v>
      </c>
      <c r="B4" s="63"/>
      <c r="C4" s="63"/>
      <c r="D4" s="63"/>
      <c r="E4" s="63"/>
      <c r="F4" s="63"/>
      <c r="G4" s="63"/>
      <c r="H4" s="63"/>
      <c r="I4" s="10"/>
    </row>
    <row r="5" spans="1:9" ht="15.75">
      <c r="A5" s="62" t="s">
        <v>329</v>
      </c>
      <c r="B5" s="63"/>
      <c r="C5" s="63"/>
      <c r="D5" s="63"/>
      <c r="E5" s="63"/>
      <c r="F5" s="63"/>
      <c r="G5" s="63"/>
      <c r="H5" s="63"/>
      <c r="I5" s="10"/>
    </row>
    <row r="6" spans="1:9" ht="15.75">
      <c r="A6" s="64" t="s">
        <v>173</v>
      </c>
      <c r="B6" s="65"/>
      <c r="C6" s="65"/>
      <c r="D6" s="65"/>
      <c r="E6" s="65"/>
      <c r="F6" s="65"/>
      <c r="G6" s="65"/>
      <c r="H6" s="65"/>
      <c r="I6" s="10"/>
    </row>
    <row r="7" spans="1:9" ht="12.75">
      <c r="A7" s="12"/>
      <c r="B7" s="9"/>
      <c r="C7" s="9"/>
      <c r="D7" s="9"/>
      <c r="E7" s="9"/>
      <c r="F7" s="9"/>
      <c r="G7" s="9"/>
      <c r="H7" s="9"/>
      <c r="I7" s="10"/>
    </row>
    <row r="8" spans="1:9" ht="12.75">
      <c r="A8" s="8"/>
      <c r="B8" s="9"/>
      <c r="C8" s="9"/>
      <c r="D8" s="9"/>
      <c r="E8" s="66" t="s">
        <v>253</v>
      </c>
      <c r="F8" s="66"/>
      <c r="G8" s="15" t="s">
        <v>211</v>
      </c>
      <c r="H8" s="15"/>
      <c r="I8" s="10"/>
    </row>
    <row r="9" spans="1:9" ht="15.75">
      <c r="A9" s="13"/>
      <c r="B9" s="9"/>
      <c r="C9" s="9"/>
      <c r="D9" s="14" t="s">
        <v>215</v>
      </c>
      <c r="E9" s="14" t="s">
        <v>215</v>
      </c>
      <c r="F9" s="14" t="s">
        <v>255</v>
      </c>
      <c r="G9" s="14" t="s">
        <v>212</v>
      </c>
      <c r="H9" s="14"/>
      <c r="I9" s="10"/>
    </row>
    <row r="10" spans="1:9" ht="12.75">
      <c r="A10" s="8"/>
      <c r="B10" s="9"/>
      <c r="C10" s="9"/>
      <c r="D10" s="15" t="s">
        <v>216</v>
      </c>
      <c r="E10" s="15" t="s">
        <v>254</v>
      </c>
      <c r="F10" s="15" t="s">
        <v>334</v>
      </c>
      <c r="G10" s="15" t="s">
        <v>213</v>
      </c>
      <c r="H10" s="15" t="s">
        <v>204</v>
      </c>
      <c r="I10" s="10"/>
    </row>
    <row r="11" spans="1:9" ht="12.75">
      <c r="A11" s="8"/>
      <c r="B11" s="9"/>
      <c r="C11" s="9"/>
      <c r="D11" s="14" t="s">
        <v>4</v>
      </c>
      <c r="E11" s="14" t="s">
        <v>4</v>
      </c>
      <c r="F11" s="14"/>
      <c r="G11" s="14" t="s">
        <v>4</v>
      </c>
      <c r="H11" s="14" t="s">
        <v>4</v>
      </c>
      <c r="I11" s="10"/>
    </row>
    <row r="12" spans="1:9" ht="12.75">
      <c r="A12" s="8"/>
      <c r="B12" s="9"/>
      <c r="C12" s="9"/>
      <c r="D12" s="9"/>
      <c r="E12" s="9"/>
      <c r="F12" s="9"/>
      <c r="G12" s="9"/>
      <c r="H12" s="9"/>
      <c r="I12" s="10"/>
    </row>
    <row r="13" spans="1:9" ht="12.75">
      <c r="A13" s="8"/>
      <c r="B13" s="9"/>
      <c r="C13" s="9" t="s">
        <v>214</v>
      </c>
      <c r="D13" s="44" t="s">
        <v>202</v>
      </c>
      <c r="E13" s="16">
        <v>0</v>
      </c>
      <c r="F13" s="16">
        <v>0</v>
      </c>
      <c r="G13" s="16">
        <v>-16</v>
      </c>
      <c r="H13" s="16">
        <f>SUM(D13:G13)</f>
        <v>-16</v>
      </c>
      <c r="I13" s="10"/>
    </row>
    <row r="14" spans="1:9" ht="12.75">
      <c r="A14" s="8"/>
      <c r="B14" s="9"/>
      <c r="C14" s="9"/>
      <c r="D14" s="16"/>
      <c r="E14" s="16"/>
      <c r="F14" s="16"/>
      <c r="G14" s="16"/>
      <c r="H14" s="16"/>
      <c r="I14" s="10"/>
    </row>
    <row r="15" spans="1:9" ht="12.75">
      <c r="A15" s="8"/>
      <c r="B15" s="9"/>
      <c r="C15" s="9" t="s">
        <v>217</v>
      </c>
      <c r="D15" s="16">
        <v>39999.998</v>
      </c>
      <c r="E15" s="16">
        <f>6192</f>
        <v>6192</v>
      </c>
      <c r="F15" s="16">
        <v>0</v>
      </c>
      <c r="G15" s="16">
        <v>0</v>
      </c>
      <c r="H15" s="16">
        <f>SUM(D15:G15)</f>
        <v>46191.998</v>
      </c>
      <c r="I15" s="10"/>
    </row>
    <row r="16" spans="1:9" ht="12.75">
      <c r="A16" s="8"/>
      <c r="B16" s="9"/>
      <c r="C16" s="9"/>
      <c r="D16" s="16"/>
      <c r="E16" s="16"/>
      <c r="F16" s="16"/>
      <c r="G16" s="16"/>
      <c r="H16" s="16"/>
      <c r="I16" s="10"/>
    </row>
    <row r="17" spans="1:9" ht="12.75">
      <c r="A17" s="8"/>
      <c r="B17" s="9"/>
      <c r="C17" s="9" t="s">
        <v>256</v>
      </c>
      <c r="D17" s="16">
        <v>0</v>
      </c>
      <c r="E17" s="16">
        <v>-1472</v>
      </c>
      <c r="F17" s="16">
        <v>0</v>
      </c>
      <c r="G17" s="16">
        <v>0</v>
      </c>
      <c r="H17" s="16">
        <f>SUM(D17:G17)</f>
        <v>-1472</v>
      </c>
      <c r="I17" s="10"/>
    </row>
    <row r="18" spans="1:9" ht="12.75">
      <c r="A18" s="8"/>
      <c r="B18" s="9"/>
      <c r="C18" s="9"/>
      <c r="D18" s="16"/>
      <c r="E18" s="16"/>
      <c r="F18" s="16"/>
      <c r="G18" s="16"/>
      <c r="H18" s="16"/>
      <c r="I18" s="10"/>
    </row>
    <row r="19" spans="1:9" ht="12.75">
      <c r="A19" s="8"/>
      <c r="B19" s="17"/>
      <c r="C19" s="9" t="s">
        <v>218</v>
      </c>
      <c r="D19" s="16">
        <v>0</v>
      </c>
      <c r="E19" s="16">
        <v>0</v>
      </c>
      <c r="F19" s="16">
        <v>6044</v>
      </c>
      <c r="G19" s="16">
        <v>0</v>
      </c>
      <c r="H19" s="16">
        <f>SUM(D19:G19)</f>
        <v>6044</v>
      </c>
      <c r="I19" s="10"/>
    </row>
    <row r="20" spans="1:9" ht="12.75">
      <c r="A20" s="8"/>
      <c r="B20" s="17"/>
      <c r="C20" s="9"/>
      <c r="D20" s="16"/>
      <c r="E20" s="16"/>
      <c r="F20" s="16"/>
      <c r="G20" s="16"/>
      <c r="H20" s="16"/>
      <c r="I20" s="10"/>
    </row>
    <row r="21" spans="1:9" ht="12.75">
      <c r="A21" s="8"/>
      <c r="B21" s="9"/>
      <c r="C21" s="9" t="s">
        <v>219</v>
      </c>
      <c r="D21" s="16">
        <v>0</v>
      </c>
      <c r="E21" s="16">
        <v>0</v>
      </c>
      <c r="F21" s="16">
        <v>0</v>
      </c>
      <c r="G21" s="16">
        <v>4851</v>
      </c>
      <c r="H21" s="16">
        <f>SUM(D21:G21)</f>
        <v>4851</v>
      </c>
      <c r="I21" s="10"/>
    </row>
    <row r="22" spans="1:9" ht="12.75">
      <c r="A22" s="8"/>
      <c r="B22" s="9"/>
      <c r="C22" s="9"/>
      <c r="D22" s="16"/>
      <c r="E22" s="16"/>
      <c r="F22" s="16"/>
      <c r="G22" s="16"/>
      <c r="H22" s="16"/>
      <c r="I22" s="10"/>
    </row>
    <row r="23" spans="1:9" ht="12.75">
      <c r="A23" s="8"/>
      <c r="B23" s="9"/>
      <c r="C23" s="9"/>
      <c r="D23" s="16"/>
      <c r="E23" s="16"/>
      <c r="F23" s="16"/>
      <c r="G23" s="16"/>
      <c r="H23" s="16"/>
      <c r="I23" s="10"/>
    </row>
    <row r="24" spans="1:9" ht="13.5" thickBot="1">
      <c r="A24" s="8"/>
      <c r="B24" s="17"/>
      <c r="C24" s="9" t="s">
        <v>220</v>
      </c>
      <c r="D24" s="1">
        <f>SUM(D13:D23)</f>
        <v>39999.998</v>
      </c>
      <c r="E24" s="1">
        <f>SUM(E13:E23)</f>
        <v>4720</v>
      </c>
      <c r="F24" s="1">
        <f>SUM(F13:F23)</f>
        <v>6044</v>
      </c>
      <c r="G24" s="1">
        <f>SUM(G13:G23)</f>
        <v>4835</v>
      </c>
      <c r="H24" s="1">
        <f>SUM(H13:H23)</f>
        <v>55598.998</v>
      </c>
      <c r="I24" s="10"/>
    </row>
    <row r="25" spans="1:9" ht="13.5" thickTop="1">
      <c r="A25" s="8"/>
      <c r="B25" s="9"/>
      <c r="C25" s="9"/>
      <c r="D25" s="16"/>
      <c r="E25" s="16"/>
      <c r="F25" s="16"/>
      <c r="G25" s="16"/>
      <c r="H25" s="16"/>
      <c r="I25" s="10"/>
    </row>
    <row r="26" spans="1:9" ht="12.75">
      <c r="A26" s="8"/>
      <c r="B26" s="9"/>
      <c r="C26" s="9"/>
      <c r="D26" s="16"/>
      <c r="E26" s="16"/>
      <c r="F26" s="16"/>
      <c r="G26" s="16"/>
      <c r="H26" s="16"/>
      <c r="I26" s="10"/>
    </row>
    <row r="27" spans="1:9" ht="12.75">
      <c r="A27" s="8"/>
      <c r="B27" s="9"/>
      <c r="C27" s="9" t="s">
        <v>221</v>
      </c>
      <c r="D27" s="16"/>
      <c r="E27" s="16"/>
      <c r="F27" s="16"/>
      <c r="G27" s="16"/>
      <c r="H27" s="16"/>
      <c r="I27" s="10"/>
    </row>
    <row r="28" spans="1:9" ht="12.75">
      <c r="A28" s="8"/>
      <c r="B28" s="9"/>
      <c r="C28" s="9"/>
      <c r="D28" s="16"/>
      <c r="E28" s="16"/>
      <c r="F28" s="16"/>
      <c r="G28" s="16"/>
      <c r="H28" s="16"/>
      <c r="I28" s="10"/>
    </row>
    <row r="29" spans="1:9" ht="12.75">
      <c r="A29" s="8"/>
      <c r="B29" s="9"/>
      <c r="D29" s="33"/>
      <c r="E29" s="16"/>
      <c r="F29" s="16"/>
      <c r="G29" s="33"/>
      <c r="H29" s="16"/>
      <c r="I29" s="10"/>
    </row>
    <row r="30" spans="1:9" ht="13.5" thickBot="1">
      <c r="A30" s="18"/>
      <c r="B30" s="19"/>
      <c r="C30" s="19"/>
      <c r="D30" s="19"/>
      <c r="E30" s="19"/>
      <c r="F30" s="19"/>
      <c r="G30" s="19"/>
      <c r="H30" s="19"/>
      <c r="I30" s="20"/>
    </row>
    <row r="32" ht="12.75">
      <c r="A32" s="9" t="s">
        <v>277</v>
      </c>
    </row>
    <row r="34" ht="12.75">
      <c r="G34" t="s">
        <v>272</v>
      </c>
    </row>
  </sheetData>
  <mergeCells count="5">
    <mergeCell ref="E8:F8"/>
    <mergeCell ref="A1:H1"/>
    <mergeCell ref="A4:H4"/>
    <mergeCell ref="A5:H5"/>
    <mergeCell ref="A6:H6"/>
  </mergeCells>
  <printOptions/>
  <pageMargins left="0.54" right="0.25" top="1" bottom="1" header="0.5" footer="0.5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1"/>
  <sheetViews>
    <sheetView tabSelected="1" view="pageBreakPreview" zoomScaleSheetLayoutView="100" workbookViewId="0" topLeftCell="A276">
      <selection activeCell="C205" sqref="C205"/>
    </sheetView>
  </sheetViews>
  <sheetFormatPr defaultColWidth="9.140625" defaultRowHeight="12.75"/>
  <cols>
    <col min="1" max="1" width="3.57421875" style="0" customWidth="1"/>
    <col min="2" max="2" width="2.7109375" style="0" customWidth="1"/>
    <col min="3" max="3" width="45.421875" style="0" customWidth="1"/>
    <col min="4" max="6" width="14.421875" style="0" customWidth="1"/>
    <col min="7" max="7" width="18.7109375" style="0" customWidth="1"/>
  </cols>
  <sheetData>
    <row r="1" spans="3:7" ht="12.75">
      <c r="C1" s="48" t="s">
        <v>111</v>
      </c>
      <c r="D1" s="11"/>
      <c r="E1" s="11"/>
      <c r="F1" s="11"/>
      <c r="G1" s="11"/>
    </row>
    <row r="2" spans="3:7" ht="12.75">
      <c r="C2" s="11"/>
      <c r="D2" s="11"/>
      <c r="E2" s="11"/>
      <c r="F2" s="11"/>
      <c r="G2" s="11"/>
    </row>
    <row r="3" spans="1:3" ht="12.75">
      <c r="A3" s="25"/>
      <c r="C3" s="26" t="s">
        <v>174</v>
      </c>
    </row>
    <row r="5" spans="1:3" ht="12.75">
      <c r="A5" s="26">
        <v>1</v>
      </c>
      <c r="C5" s="26" t="s">
        <v>84</v>
      </c>
    </row>
    <row r="6" ht="12.75">
      <c r="A6" s="26"/>
    </row>
    <row r="7" spans="1:3" ht="12.75">
      <c r="A7" s="26"/>
      <c r="C7" t="s">
        <v>234</v>
      </c>
    </row>
    <row r="8" spans="1:3" ht="12.75">
      <c r="A8" s="26"/>
      <c r="C8" t="s">
        <v>335</v>
      </c>
    </row>
    <row r="9" ht="12.75">
      <c r="A9" s="26"/>
    </row>
    <row r="10" spans="1:3" ht="12.75">
      <c r="A10" s="26"/>
      <c r="C10" t="s">
        <v>226</v>
      </c>
    </row>
    <row r="11" spans="1:3" ht="12.75">
      <c r="A11" s="26"/>
      <c r="C11" t="s">
        <v>227</v>
      </c>
    </row>
    <row r="12" ht="12.75">
      <c r="A12" s="26"/>
    </row>
    <row r="13" spans="1:3" ht="12.75">
      <c r="A13" s="26">
        <v>2</v>
      </c>
      <c r="C13" s="26" t="s">
        <v>336</v>
      </c>
    </row>
    <row r="14" ht="12.75">
      <c r="A14" s="26"/>
    </row>
    <row r="15" spans="1:3" ht="12.75">
      <c r="A15" s="26"/>
      <c r="C15" t="s">
        <v>228</v>
      </c>
    </row>
    <row r="16" ht="12.75">
      <c r="A16" s="26"/>
    </row>
    <row r="17" spans="1:3" ht="12.75">
      <c r="A17" s="26">
        <v>3</v>
      </c>
      <c r="C17" s="26" t="s">
        <v>222</v>
      </c>
    </row>
    <row r="18" ht="12.75">
      <c r="A18" s="26"/>
    </row>
    <row r="19" spans="1:3" ht="12.75">
      <c r="A19" s="26"/>
      <c r="C19" t="s">
        <v>337</v>
      </c>
    </row>
    <row r="20" spans="1:3" ht="12.75">
      <c r="A20" s="26"/>
      <c r="C20" t="s">
        <v>235</v>
      </c>
    </row>
    <row r="21" ht="12.75">
      <c r="A21" s="26"/>
    </row>
    <row r="22" spans="1:3" ht="12.75">
      <c r="A22" s="26">
        <v>4</v>
      </c>
      <c r="C22" s="26" t="s">
        <v>137</v>
      </c>
    </row>
    <row r="23" ht="12.75">
      <c r="A23" s="26"/>
    </row>
    <row r="24" spans="1:3" ht="12.75">
      <c r="A24" s="26"/>
      <c r="C24" t="s">
        <v>236</v>
      </c>
    </row>
    <row r="25" ht="12.75">
      <c r="A25" s="26"/>
    </row>
    <row r="26" spans="1:3" ht="12.75">
      <c r="A26" s="26">
        <v>5</v>
      </c>
      <c r="C26" s="26" t="s">
        <v>138</v>
      </c>
    </row>
    <row r="27" ht="12.75">
      <c r="A27" s="26"/>
    </row>
    <row r="28" spans="1:3" ht="12.75">
      <c r="A28" s="26"/>
      <c r="C28" t="s">
        <v>237</v>
      </c>
    </row>
    <row r="29" ht="12.75">
      <c r="A29" s="26"/>
    </row>
    <row r="30" spans="1:3" ht="12.75">
      <c r="A30" s="26">
        <v>6</v>
      </c>
      <c r="C30" s="26" t="s">
        <v>223</v>
      </c>
    </row>
    <row r="31" ht="12.75">
      <c r="A31" s="26"/>
    </row>
    <row r="32" spans="1:3" ht="12.75">
      <c r="A32" s="26"/>
      <c r="C32" t="s">
        <v>238</v>
      </c>
    </row>
    <row r="33" spans="1:3" ht="12.75">
      <c r="A33" s="26"/>
      <c r="C33" t="s">
        <v>239</v>
      </c>
    </row>
    <row r="34" ht="12.75">
      <c r="A34" s="26"/>
    </row>
    <row r="35" spans="1:3" ht="12.75">
      <c r="A35" s="26">
        <v>7</v>
      </c>
      <c r="C35" s="26" t="s">
        <v>57</v>
      </c>
    </row>
    <row r="36" ht="12.75">
      <c r="A36" s="26"/>
    </row>
    <row r="37" spans="1:3" ht="12.75">
      <c r="A37" s="26"/>
      <c r="C37" t="s">
        <v>225</v>
      </c>
    </row>
    <row r="38" ht="12.75">
      <c r="A38" s="26"/>
    </row>
    <row r="39" spans="1:3" ht="12.75">
      <c r="A39" s="26">
        <v>8</v>
      </c>
      <c r="C39" s="26" t="s">
        <v>85</v>
      </c>
    </row>
    <row r="40" ht="12.75">
      <c r="A40" s="26"/>
    </row>
    <row r="41" spans="1:3" ht="12.75">
      <c r="A41" s="26"/>
      <c r="C41" t="s">
        <v>139</v>
      </c>
    </row>
    <row r="42" spans="1:6" ht="12.75">
      <c r="A42" s="26"/>
      <c r="F42" s="27" t="s">
        <v>86</v>
      </c>
    </row>
    <row r="43" spans="1:6" ht="12.75">
      <c r="A43" s="26"/>
      <c r="D43" s="27" t="s">
        <v>1</v>
      </c>
      <c r="F43" s="27" t="s">
        <v>1</v>
      </c>
    </row>
    <row r="44" spans="1:6" ht="12.75">
      <c r="A44" s="26"/>
      <c r="D44" s="27" t="s">
        <v>2</v>
      </c>
      <c r="F44" s="27" t="s">
        <v>2</v>
      </c>
    </row>
    <row r="45" spans="1:6" ht="12.75">
      <c r="A45" s="26"/>
      <c r="D45" s="27" t="s">
        <v>3</v>
      </c>
      <c r="F45" s="27" t="s">
        <v>8</v>
      </c>
    </row>
    <row r="46" spans="1:6" ht="12.75">
      <c r="A46" s="26"/>
      <c r="D46" s="28">
        <v>37560</v>
      </c>
      <c r="F46" s="28">
        <v>37560</v>
      </c>
    </row>
    <row r="47" spans="1:6" ht="12.75">
      <c r="A47" s="26"/>
      <c r="D47" s="27" t="s">
        <v>4</v>
      </c>
      <c r="F47" s="27" t="s">
        <v>4</v>
      </c>
    </row>
    <row r="48" ht="12.75">
      <c r="A48" s="26"/>
    </row>
    <row r="49" spans="1:6" ht="12.75">
      <c r="A49" s="26"/>
      <c r="C49" s="29" t="s">
        <v>87</v>
      </c>
      <c r="D49" s="24">
        <v>805</v>
      </c>
      <c r="F49" s="24">
        <v>2758</v>
      </c>
    </row>
    <row r="50" spans="1:6" ht="12.75">
      <c r="A50" s="26"/>
      <c r="C50" s="29" t="s">
        <v>88</v>
      </c>
      <c r="D50" s="24">
        <v>181</v>
      </c>
      <c r="F50" s="24">
        <v>181</v>
      </c>
    </row>
    <row r="51" spans="1:6" ht="12.75">
      <c r="A51" s="26"/>
      <c r="C51" s="29" t="s">
        <v>89</v>
      </c>
      <c r="D51" s="24">
        <v>0</v>
      </c>
      <c r="F51" s="24">
        <v>0</v>
      </c>
    </row>
    <row r="52" spans="1:6" ht="12.75">
      <c r="A52" s="26"/>
      <c r="C52" s="29" t="s">
        <v>90</v>
      </c>
      <c r="D52" s="24">
        <v>0</v>
      </c>
      <c r="F52" s="24">
        <v>0</v>
      </c>
    </row>
    <row r="53" spans="1:6" ht="12.75">
      <c r="A53" s="26"/>
      <c r="D53" s="24"/>
      <c r="F53" s="24"/>
    </row>
    <row r="54" spans="1:6" ht="13.5" thickBot="1">
      <c r="A54" s="26"/>
      <c r="D54" s="1">
        <f>SUM(D49:D53)</f>
        <v>986</v>
      </c>
      <c r="F54" s="1">
        <f>SUM(F49:F53)</f>
        <v>2939</v>
      </c>
    </row>
    <row r="55" spans="1:6" ht="13.5" thickTop="1">
      <c r="A55" s="26"/>
      <c r="D55" s="16"/>
      <c r="F55" s="16"/>
    </row>
    <row r="56" spans="1:3" ht="12.75">
      <c r="A56" s="26"/>
      <c r="C56" t="s">
        <v>190</v>
      </c>
    </row>
    <row r="57" spans="1:3" ht="12.75">
      <c r="A57" s="26"/>
      <c r="C57" t="s">
        <v>191</v>
      </c>
    </row>
    <row r="58" ht="12.75">
      <c r="A58" s="26"/>
    </row>
    <row r="59" spans="1:3" ht="12.75">
      <c r="A59" s="26">
        <v>9</v>
      </c>
      <c r="C59" s="26" t="s">
        <v>165</v>
      </c>
    </row>
    <row r="60" ht="12.75">
      <c r="A60" s="26"/>
    </row>
    <row r="61" spans="1:3" ht="12.75">
      <c r="A61" s="26"/>
      <c r="C61" t="s">
        <v>240</v>
      </c>
    </row>
    <row r="62" ht="12.75">
      <c r="A62" s="26"/>
    </row>
    <row r="63" spans="1:3" ht="12.75">
      <c r="A63" s="26">
        <v>10</v>
      </c>
      <c r="C63" s="26" t="s">
        <v>91</v>
      </c>
    </row>
    <row r="64" ht="12.75">
      <c r="A64" s="26"/>
    </row>
    <row r="65" spans="1:3" ht="12.75">
      <c r="A65" s="26"/>
      <c r="C65" t="s">
        <v>241</v>
      </c>
    </row>
    <row r="66" ht="12.75">
      <c r="A66" s="26"/>
    </row>
    <row r="67" spans="1:3" ht="12.75">
      <c r="A67" s="26">
        <v>11</v>
      </c>
      <c r="C67" s="26" t="s">
        <v>140</v>
      </c>
    </row>
    <row r="68" spans="1:3" ht="12.75">
      <c r="A68" s="26"/>
      <c r="C68" s="26"/>
    </row>
    <row r="69" spans="1:3" ht="12.75">
      <c r="A69" s="26"/>
      <c r="C69" s="30" t="s">
        <v>224</v>
      </c>
    </row>
    <row r="70" spans="1:3" ht="12.75">
      <c r="A70" s="26"/>
      <c r="C70" s="26"/>
    </row>
    <row r="71" spans="3:7" ht="12.75">
      <c r="C71" s="30" t="s">
        <v>147</v>
      </c>
      <c r="D71" s="41"/>
      <c r="E71" s="41"/>
      <c r="F71" s="41"/>
      <c r="G71" s="41"/>
    </row>
    <row r="72" spans="3:7" ht="12.75">
      <c r="C72" s="39" t="s">
        <v>148</v>
      </c>
      <c r="D72" s="41"/>
      <c r="E72" s="41"/>
      <c r="F72" s="41"/>
      <c r="G72" s="41"/>
    </row>
    <row r="73" spans="3:7" ht="12.75">
      <c r="C73" s="39" t="s">
        <v>125</v>
      </c>
      <c r="D73" s="41"/>
      <c r="E73" s="41"/>
      <c r="F73" s="41"/>
      <c r="G73" s="41"/>
    </row>
    <row r="74" spans="3:7" ht="12.75">
      <c r="C74" s="39"/>
      <c r="D74" s="41"/>
      <c r="E74" s="41"/>
      <c r="F74" s="41"/>
      <c r="G74" t="s">
        <v>273</v>
      </c>
    </row>
    <row r="75" spans="3:7" ht="12.75">
      <c r="C75" s="26" t="s">
        <v>128</v>
      </c>
      <c r="D75" s="41"/>
      <c r="E75" s="41"/>
      <c r="F75" s="41"/>
      <c r="G75" s="41"/>
    </row>
    <row r="76" spans="3:7" ht="12.75">
      <c r="C76" s="26"/>
      <c r="D76" s="41"/>
      <c r="E76" s="41"/>
      <c r="F76" s="41"/>
      <c r="G76" s="41"/>
    </row>
    <row r="77" spans="3:7" ht="12.75">
      <c r="C77" s="30" t="s">
        <v>127</v>
      </c>
      <c r="D77" s="41"/>
      <c r="E77" s="41"/>
      <c r="F77" s="41"/>
      <c r="G77" s="41"/>
    </row>
    <row r="78" spans="3:7" ht="12.75">
      <c r="C78" s="30" t="s">
        <v>126</v>
      </c>
      <c r="D78" s="41"/>
      <c r="E78" s="41"/>
      <c r="F78" s="41"/>
      <c r="G78" s="41"/>
    </row>
    <row r="79" spans="3:7" ht="12.75">
      <c r="C79" s="30"/>
      <c r="D79" s="41"/>
      <c r="E79" s="41"/>
      <c r="F79" s="41"/>
      <c r="G79" s="41"/>
    </row>
    <row r="80" spans="3:7" ht="12.75">
      <c r="C80" t="s">
        <v>160</v>
      </c>
      <c r="D80" s="41"/>
      <c r="E80" s="41"/>
      <c r="F80" s="41"/>
      <c r="G80" s="41"/>
    </row>
    <row r="81" spans="3:7" ht="12.75">
      <c r="C81" t="s">
        <v>161</v>
      </c>
      <c r="D81" s="41"/>
      <c r="E81" s="41"/>
      <c r="F81" s="41"/>
      <c r="G81" s="41"/>
    </row>
    <row r="82" spans="3:7" ht="12.75">
      <c r="C82" t="s">
        <v>162</v>
      </c>
      <c r="D82" s="41"/>
      <c r="E82" s="41"/>
      <c r="F82" s="41"/>
      <c r="G82" s="41"/>
    </row>
    <row r="83" spans="3:7" ht="12.75">
      <c r="C83" t="s">
        <v>163</v>
      </c>
      <c r="D83" s="41"/>
      <c r="E83" s="41"/>
      <c r="F83" s="41"/>
      <c r="G83" s="41"/>
    </row>
    <row r="84" spans="3:7" ht="12.75">
      <c r="C84" t="s">
        <v>164</v>
      </c>
      <c r="D84" s="41"/>
      <c r="E84" s="41"/>
      <c r="F84" s="41"/>
      <c r="G84" s="41"/>
    </row>
    <row r="85" spans="4:7" ht="12.75">
      <c r="D85" s="41"/>
      <c r="E85" s="41"/>
      <c r="F85" s="41"/>
      <c r="G85" s="41"/>
    </row>
    <row r="86" spans="3:7" ht="12.75">
      <c r="C86" t="s">
        <v>146</v>
      </c>
      <c r="D86" s="41"/>
      <c r="E86" s="41"/>
      <c r="F86" s="41"/>
      <c r="G86" s="41"/>
    </row>
    <row r="87" spans="3:7" ht="12.75">
      <c r="C87" t="s">
        <v>145</v>
      </c>
      <c r="D87" s="41"/>
      <c r="E87" s="41"/>
      <c r="F87" s="41"/>
      <c r="G87" s="41"/>
    </row>
    <row r="88" spans="4:7" ht="12.75">
      <c r="D88" s="41"/>
      <c r="E88" s="41"/>
      <c r="F88" s="41"/>
      <c r="G88" s="41"/>
    </row>
    <row r="89" spans="3:7" ht="12.75">
      <c r="C89" t="s">
        <v>143</v>
      </c>
      <c r="D89" s="41"/>
      <c r="E89" s="41"/>
      <c r="F89" s="41"/>
      <c r="G89" s="41"/>
    </row>
    <row r="90" spans="3:7" ht="12.75">
      <c r="C90" t="s">
        <v>144</v>
      </c>
      <c r="D90" s="41"/>
      <c r="E90" s="41"/>
      <c r="F90" s="41"/>
      <c r="G90" s="41"/>
    </row>
    <row r="91" spans="4:7" ht="12.75">
      <c r="D91" s="41"/>
      <c r="E91" s="41"/>
      <c r="F91" s="41"/>
      <c r="G91" s="41"/>
    </row>
    <row r="92" spans="3:7" ht="12.75">
      <c r="C92" t="s">
        <v>141</v>
      </c>
      <c r="D92" s="41"/>
      <c r="E92" s="41"/>
      <c r="F92" s="41"/>
      <c r="G92" s="41"/>
    </row>
    <row r="93" spans="3:7" ht="12.75">
      <c r="C93" s="26"/>
      <c r="D93" s="41"/>
      <c r="E93" s="41"/>
      <c r="F93" s="41"/>
      <c r="G93" s="41"/>
    </row>
    <row r="94" spans="3:7" ht="12.75">
      <c r="C94" s="26" t="s">
        <v>120</v>
      </c>
      <c r="D94" s="41"/>
      <c r="E94" s="41"/>
      <c r="F94" s="41"/>
      <c r="G94" s="41"/>
    </row>
    <row r="95" spans="3:7" ht="12.75">
      <c r="C95" s="26"/>
      <c r="D95" s="41"/>
      <c r="E95" s="41"/>
      <c r="F95" s="41"/>
      <c r="G95" s="41"/>
    </row>
    <row r="96" spans="3:7" ht="12.75">
      <c r="C96" s="30" t="s">
        <v>149</v>
      </c>
      <c r="D96" s="41"/>
      <c r="E96" s="41"/>
      <c r="F96" s="41"/>
      <c r="G96" s="41"/>
    </row>
    <row r="97" spans="3:7" ht="12.75">
      <c r="C97" s="30" t="s">
        <v>150</v>
      </c>
      <c r="D97" s="41"/>
      <c r="E97" s="41"/>
      <c r="F97" s="41"/>
      <c r="G97" s="41"/>
    </row>
    <row r="98" spans="3:7" ht="12.75">
      <c r="C98" s="30" t="s">
        <v>129</v>
      </c>
      <c r="D98" s="41"/>
      <c r="E98" s="41"/>
      <c r="F98" s="41"/>
      <c r="G98" s="41"/>
    </row>
    <row r="99" spans="3:7" ht="12.75">
      <c r="C99" s="26"/>
      <c r="D99" s="41"/>
      <c r="E99" s="41"/>
      <c r="F99" s="41"/>
      <c r="G99" s="41"/>
    </row>
    <row r="100" spans="3:7" ht="12.75">
      <c r="C100" s="30" t="s">
        <v>121</v>
      </c>
      <c r="D100" s="41"/>
      <c r="E100" s="41"/>
      <c r="F100" s="41"/>
      <c r="G100" s="41"/>
    </row>
    <row r="101" spans="3:7" ht="12.75">
      <c r="C101" s="26"/>
      <c r="D101" s="41"/>
      <c r="E101" s="41"/>
      <c r="F101" s="41"/>
      <c r="G101" s="41"/>
    </row>
    <row r="102" spans="3:7" ht="12.75">
      <c r="C102" s="26" t="s">
        <v>122</v>
      </c>
      <c r="D102" s="41"/>
      <c r="E102" s="41"/>
      <c r="F102" s="41"/>
      <c r="G102" s="41"/>
    </row>
    <row r="103" spans="3:7" ht="12.75">
      <c r="C103" s="26"/>
      <c r="D103" s="41"/>
      <c r="E103" s="41"/>
      <c r="F103" s="41"/>
      <c r="G103" s="41"/>
    </row>
    <row r="104" spans="3:7" ht="12.75">
      <c r="C104" s="30" t="s">
        <v>166</v>
      </c>
      <c r="D104" s="41"/>
      <c r="E104" s="41"/>
      <c r="F104" s="41"/>
      <c r="G104" s="41"/>
    </row>
    <row r="105" spans="3:7" ht="12.75">
      <c r="C105" s="30" t="s">
        <v>167</v>
      </c>
      <c r="D105" s="41"/>
      <c r="E105" s="41"/>
      <c r="F105" s="41"/>
      <c r="G105" s="41"/>
    </row>
    <row r="106" spans="3:7" ht="12.75">
      <c r="C106" s="30"/>
      <c r="D106" s="41"/>
      <c r="E106" s="41"/>
      <c r="F106" s="41"/>
      <c r="G106" s="41"/>
    </row>
    <row r="107" spans="3:7" ht="12.75">
      <c r="C107" s="26" t="s">
        <v>123</v>
      </c>
      <c r="D107" s="41"/>
      <c r="E107" s="41"/>
      <c r="F107" s="41"/>
      <c r="G107" s="41"/>
    </row>
    <row r="108" spans="3:7" ht="12.75">
      <c r="C108" s="26"/>
      <c r="D108" s="41"/>
      <c r="E108" s="41"/>
      <c r="F108" s="41"/>
      <c r="G108" s="41"/>
    </row>
    <row r="109" spans="3:7" ht="12.75">
      <c r="C109" s="30" t="s">
        <v>124</v>
      </c>
      <c r="D109" s="41"/>
      <c r="E109" s="41"/>
      <c r="F109" s="41"/>
      <c r="G109" s="41"/>
    </row>
    <row r="110" spans="3:7" ht="12.75">
      <c r="C110" s="30"/>
      <c r="D110" s="41"/>
      <c r="E110" s="41"/>
      <c r="F110" s="41"/>
      <c r="G110" s="41"/>
    </row>
    <row r="111" spans="3:7" ht="12.75">
      <c r="C111" t="s">
        <v>142</v>
      </c>
      <c r="D111" s="41"/>
      <c r="E111" s="41"/>
      <c r="F111" s="41"/>
      <c r="G111" s="41"/>
    </row>
    <row r="112" ht="12.75">
      <c r="A112" s="26"/>
    </row>
    <row r="113" spans="1:3" ht="12.75">
      <c r="A113" s="26">
        <v>12</v>
      </c>
      <c r="C113" s="26" t="s">
        <v>92</v>
      </c>
    </row>
    <row r="114" spans="1:3" ht="12.75">
      <c r="A114" s="26"/>
      <c r="C114" s="26"/>
    </row>
    <row r="115" spans="1:3" ht="12.75">
      <c r="A115" s="26"/>
      <c r="B115" t="s">
        <v>10</v>
      </c>
      <c r="C115" s="41" t="s">
        <v>304</v>
      </c>
    </row>
    <row r="116" spans="1:3" ht="12.75">
      <c r="A116" s="26"/>
      <c r="C116" s="41"/>
    </row>
    <row r="117" spans="1:3" ht="12.75">
      <c r="A117" s="26"/>
      <c r="B117" t="s">
        <v>12</v>
      </c>
      <c r="C117" s="41" t="s">
        <v>314</v>
      </c>
    </row>
    <row r="118" spans="1:3" ht="12.75">
      <c r="A118" s="26"/>
      <c r="C118" s="41"/>
    </row>
    <row r="119" spans="1:3" ht="12.75">
      <c r="A119" s="26"/>
      <c r="C119" t="s">
        <v>305</v>
      </c>
    </row>
    <row r="120" spans="1:3" ht="12.75">
      <c r="A120" s="26"/>
      <c r="C120" t="s">
        <v>306</v>
      </c>
    </row>
    <row r="121" spans="1:3" ht="12.75">
      <c r="A121" s="26"/>
      <c r="C121" t="s">
        <v>307</v>
      </c>
    </row>
    <row r="122" ht="12.75">
      <c r="A122" s="26"/>
    </row>
    <row r="123" spans="1:6" ht="12.75">
      <c r="A123" s="26"/>
      <c r="D123" s="38" t="s">
        <v>315</v>
      </c>
      <c r="E123" s="38"/>
      <c r="F123" s="38" t="s">
        <v>318</v>
      </c>
    </row>
    <row r="124" spans="1:6" ht="12.75">
      <c r="A124" s="26"/>
      <c r="D124" s="38" t="s">
        <v>316</v>
      </c>
      <c r="E124" s="38" t="s">
        <v>317</v>
      </c>
      <c r="F124" s="38" t="s">
        <v>319</v>
      </c>
    </row>
    <row r="125" spans="1:6" ht="12.75">
      <c r="A125" s="26"/>
      <c r="C125" s="38" t="s">
        <v>308</v>
      </c>
      <c r="D125" s="42" t="s">
        <v>4</v>
      </c>
      <c r="E125" s="42" t="s">
        <v>320</v>
      </c>
      <c r="F125" s="42" t="s">
        <v>321</v>
      </c>
    </row>
    <row r="126" spans="1:6" ht="12.75">
      <c r="A126" s="26"/>
      <c r="C126" s="38"/>
      <c r="D126" s="42"/>
      <c r="E126" s="42"/>
      <c r="F126" s="42"/>
    </row>
    <row r="127" spans="1:6" ht="12.75">
      <c r="A127" s="26"/>
      <c r="C127" t="s">
        <v>309</v>
      </c>
      <c r="D127" s="56">
        <v>8000</v>
      </c>
      <c r="E127" s="24">
        <v>8000</v>
      </c>
      <c r="F127" s="24">
        <f aca="true" t="shared" si="0" ref="F127:F132">+D127-E127</f>
        <v>0</v>
      </c>
    </row>
    <row r="128" spans="1:6" ht="12.75">
      <c r="A128" s="26"/>
      <c r="C128" t="s">
        <v>310</v>
      </c>
      <c r="D128" s="56">
        <v>5600</v>
      </c>
      <c r="E128" s="24">
        <v>1424</v>
      </c>
      <c r="F128" s="24">
        <f t="shared" si="0"/>
        <v>4176</v>
      </c>
    </row>
    <row r="129" spans="1:6" ht="12.75">
      <c r="A129" s="26"/>
      <c r="C129" t="s">
        <v>311</v>
      </c>
      <c r="D129" s="56">
        <v>3200</v>
      </c>
      <c r="E129" s="24">
        <v>1516</v>
      </c>
      <c r="F129" s="24">
        <f t="shared" si="0"/>
        <v>1684</v>
      </c>
    </row>
    <row r="130" spans="1:6" ht="12.75">
      <c r="A130" s="26"/>
      <c r="C130" t="s">
        <v>312</v>
      </c>
      <c r="D130" s="56">
        <v>500</v>
      </c>
      <c r="E130" s="24">
        <v>0</v>
      </c>
      <c r="F130" s="24">
        <f t="shared" si="0"/>
        <v>500</v>
      </c>
    </row>
    <row r="131" spans="1:6" ht="12.75">
      <c r="A131" s="26"/>
      <c r="C131" t="s">
        <v>322</v>
      </c>
      <c r="D131" s="56">
        <v>5144</v>
      </c>
      <c r="E131" s="24">
        <v>5144</v>
      </c>
      <c r="F131" s="24">
        <f t="shared" si="0"/>
        <v>0</v>
      </c>
    </row>
    <row r="132" spans="1:6" ht="12.75">
      <c r="A132" s="26"/>
      <c r="C132" t="s">
        <v>313</v>
      </c>
      <c r="D132" s="56">
        <v>1350</v>
      </c>
      <c r="E132" s="24">
        <v>1473</v>
      </c>
      <c r="F132" s="24">
        <f t="shared" si="0"/>
        <v>-123</v>
      </c>
    </row>
    <row r="133" spans="1:6" ht="13.5" thickBot="1">
      <c r="A133" s="26"/>
      <c r="D133" s="57">
        <v>23794</v>
      </c>
      <c r="E133" s="57">
        <f>SUM(E127:E132)</f>
        <v>17557</v>
      </c>
      <c r="F133" s="57">
        <f>SUM(F127:F132)</f>
        <v>6237</v>
      </c>
    </row>
    <row r="134" spans="1:3" ht="13.5" thickTop="1">
      <c r="A134" s="26"/>
      <c r="C134" t="s">
        <v>323</v>
      </c>
    </row>
    <row r="135" ht="12.75">
      <c r="A135" s="26"/>
    </row>
    <row r="136" spans="1:3" ht="12.75">
      <c r="A136" s="26">
        <v>13</v>
      </c>
      <c r="C136" s="26" t="s">
        <v>93</v>
      </c>
    </row>
    <row r="137" ht="12.75">
      <c r="A137" s="26"/>
    </row>
    <row r="138" spans="1:3" ht="12.75">
      <c r="A138" s="26"/>
      <c r="C138" t="s">
        <v>230</v>
      </c>
    </row>
    <row r="139" spans="1:3" ht="12.75">
      <c r="A139" s="26"/>
      <c r="C139" t="s">
        <v>231</v>
      </c>
    </row>
    <row r="140" spans="1:3" ht="12.75">
      <c r="A140" s="26"/>
      <c r="C140" t="s">
        <v>229</v>
      </c>
    </row>
    <row r="141" ht="12.75">
      <c r="A141" s="26"/>
    </row>
    <row r="142" spans="1:3" ht="12.75">
      <c r="A142" s="26">
        <v>14</v>
      </c>
      <c r="C142" s="26" t="s">
        <v>94</v>
      </c>
    </row>
    <row r="143" ht="12.75">
      <c r="A143" s="26"/>
    </row>
    <row r="144" spans="1:3" ht="12.75">
      <c r="A144" s="26"/>
      <c r="C144" t="s">
        <v>175</v>
      </c>
    </row>
    <row r="145" ht="12.75">
      <c r="A145" s="26"/>
    </row>
    <row r="146" spans="1:5" ht="12.75">
      <c r="A146" s="26"/>
      <c r="C146" t="s">
        <v>95</v>
      </c>
      <c r="E146" s="42" t="s">
        <v>96</v>
      </c>
    </row>
    <row r="147" ht="12.75">
      <c r="A147" s="26"/>
    </row>
    <row r="148" spans="1:5" ht="12.75">
      <c r="A148" s="26"/>
      <c r="C148" t="s">
        <v>97</v>
      </c>
      <c r="E148" s="24">
        <v>6001</v>
      </c>
    </row>
    <row r="149" spans="1:5" ht="12.75">
      <c r="A149" s="26"/>
      <c r="E149" s="24"/>
    </row>
    <row r="150" spans="1:5" ht="12.75">
      <c r="A150" s="26"/>
      <c r="C150" t="s">
        <v>98</v>
      </c>
      <c r="E150" s="24">
        <v>0</v>
      </c>
    </row>
    <row r="151" spans="1:5" ht="12.75">
      <c r="A151" s="26"/>
      <c r="E151" s="24"/>
    </row>
    <row r="152" spans="1:5" ht="13.5" thickBot="1">
      <c r="A152" s="26"/>
      <c r="C152" t="s">
        <v>99</v>
      </c>
      <c r="E152" s="1">
        <f>SUM(E148:E151)</f>
        <v>6001</v>
      </c>
    </row>
    <row r="153" ht="13.5" thickTop="1">
      <c r="A153" s="26"/>
    </row>
    <row r="154" spans="1:3" ht="12.75">
      <c r="A154" s="26"/>
      <c r="C154" t="s">
        <v>176</v>
      </c>
    </row>
    <row r="155" ht="12.75">
      <c r="A155" s="26"/>
    </row>
    <row r="156" spans="1:7" ht="12.75">
      <c r="A156" s="26"/>
      <c r="G156" t="s">
        <v>274</v>
      </c>
    </row>
    <row r="157" ht="12.75">
      <c r="A157" s="26"/>
    </row>
    <row r="158" spans="1:3" ht="12.75">
      <c r="A158" s="26">
        <v>15</v>
      </c>
      <c r="C158" s="26" t="s">
        <v>100</v>
      </c>
    </row>
    <row r="159" spans="1:6" ht="12.75">
      <c r="A159" s="26"/>
      <c r="F159" s="27" t="s">
        <v>86</v>
      </c>
    </row>
    <row r="160" spans="1:6" ht="12.75">
      <c r="A160" s="26"/>
      <c r="D160" s="27" t="s">
        <v>1</v>
      </c>
      <c r="F160" s="27" t="s">
        <v>1</v>
      </c>
    </row>
    <row r="161" spans="1:6" ht="12.75">
      <c r="A161" s="26"/>
      <c r="D161" s="27" t="s">
        <v>2</v>
      </c>
      <c r="F161" s="27" t="s">
        <v>2</v>
      </c>
    </row>
    <row r="162" spans="1:6" ht="12.75">
      <c r="A162" s="26"/>
      <c r="D162" s="27" t="s">
        <v>3</v>
      </c>
      <c r="F162" s="27" t="s">
        <v>8</v>
      </c>
    </row>
    <row r="163" spans="1:6" ht="12.75">
      <c r="A163" s="26"/>
      <c r="D163" s="28">
        <v>37560</v>
      </c>
      <c r="F163" s="28">
        <v>37560</v>
      </c>
    </row>
    <row r="164" spans="1:6" ht="12.75">
      <c r="A164" s="26"/>
      <c r="D164" s="27" t="s">
        <v>4</v>
      </c>
      <c r="F164" s="27" t="s">
        <v>4</v>
      </c>
    </row>
    <row r="165" spans="1:6" ht="12.75">
      <c r="A165" s="26"/>
      <c r="B165" t="s">
        <v>187</v>
      </c>
      <c r="C165" t="s">
        <v>185</v>
      </c>
      <c r="D165" s="24"/>
      <c r="F165" s="24"/>
    </row>
    <row r="166" spans="1:6" ht="12.75">
      <c r="A166" s="26"/>
      <c r="C166" t="s">
        <v>186</v>
      </c>
      <c r="D166" s="24">
        <v>0</v>
      </c>
      <c r="F166" s="24">
        <v>0</v>
      </c>
    </row>
    <row r="167" spans="1:6" ht="12.75">
      <c r="A167" s="26"/>
      <c r="B167" t="s">
        <v>188</v>
      </c>
      <c r="C167" t="s">
        <v>189</v>
      </c>
      <c r="D167" s="24"/>
      <c r="F167" s="24"/>
    </row>
    <row r="168" spans="1:6" ht="12.75">
      <c r="A168" s="26"/>
      <c r="C168" t="s">
        <v>186</v>
      </c>
      <c r="D168" s="24">
        <v>40000</v>
      </c>
      <c r="F168" s="24">
        <v>40000</v>
      </c>
    </row>
    <row r="169" spans="1:6" ht="12.75">
      <c r="A169" s="26"/>
      <c r="D169" s="24"/>
      <c r="F169" s="24"/>
    </row>
    <row r="170" spans="1:6" ht="13.5" thickBot="1">
      <c r="A170" s="26"/>
      <c r="D170" s="1">
        <f>SUM(D165:D169)</f>
        <v>40000</v>
      </c>
      <c r="F170" s="1">
        <f>SUM(F165:F169)</f>
        <v>40000</v>
      </c>
    </row>
    <row r="171" ht="13.5" thickTop="1">
      <c r="A171" s="26"/>
    </row>
    <row r="172" spans="1:3" ht="12.75">
      <c r="A172" s="26">
        <v>16</v>
      </c>
      <c r="C172" s="26" t="s">
        <v>101</v>
      </c>
    </row>
    <row r="173" ht="12.75">
      <c r="A173" s="26"/>
    </row>
    <row r="174" spans="1:3" ht="12.75">
      <c r="A174" s="26"/>
      <c r="C174" t="s">
        <v>102</v>
      </c>
    </row>
    <row r="175" ht="12.75">
      <c r="A175" s="26"/>
    </row>
    <row r="176" spans="1:3" ht="12.75">
      <c r="A176" s="26">
        <v>17</v>
      </c>
      <c r="C176" s="26" t="s">
        <v>103</v>
      </c>
    </row>
    <row r="177" spans="1:3" ht="12.75">
      <c r="A177" s="26"/>
      <c r="C177" s="30"/>
    </row>
    <row r="178" spans="1:3" ht="12.75">
      <c r="A178" s="26"/>
      <c r="C178" s="30" t="s">
        <v>155</v>
      </c>
    </row>
    <row r="179" spans="1:3" ht="12.75">
      <c r="A179" s="26"/>
      <c r="C179" s="30" t="s">
        <v>156</v>
      </c>
    </row>
    <row r="180" spans="1:3" ht="12.75">
      <c r="A180" s="26"/>
      <c r="C180" s="30" t="s">
        <v>157</v>
      </c>
    </row>
    <row r="181" spans="1:3" ht="12.75">
      <c r="A181" s="26"/>
      <c r="C181" s="30" t="s">
        <v>158</v>
      </c>
    </row>
    <row r="182" spans="1:3" ht="12.75">
      <c r="A182" s="26"/>
      <c r="C182" s="30" t="s">
        <v>159</v>
      </c>
    </row>
    <row r="183" spans="1:3" ht="12.75">
      <c r="A183" s="26"/>
      <c r="C183" s="30"/>
    </row>
    <row r="184" spans="1:3" ht="12.75">
      <c r="A184" s="26"/>
      <c r="C184" t="s">
        <v>104</v>
      </c>
    </row>
    <row r="185" spans="1:3" ht="12.75">
      <c r="A185" s="26"/>
      <c r="C185" t="s">
        <v>105</v>
      </c>
    </row>
    <row r="186" spans="1:3" ht="12.75">
      <c r="A186" s="26"/>
      <c r="C186" t="s">
        <v>153</v>
      </c>
    </row>
    <row r="187" spans="1:3" ht="12.75">
      <c r="A187" s="26"/>
      <c r="C187" t="s">
        <v>154</v>
      </c>
    </row>
    <row r="188" ht="12.75">
      <c r="A188" s="26"/>
    </row>
    <row r="189" spans="1:3" ht="12.75">
      <c r="A189" s="26"/>
      <c r="C189" t="s">
        <v>151</v>
      </c>
    </row>
    <row r="190" spans="1:3" ht="12.75">
      <c r="A190" s="26"/>
      <c r="C190" t="s">
        <v>152</v>
      </c>
    </row>
    <row r="191" ht="12.75">
      <c r="A191" s="26"/>
    </row>
    <row r="192" spans="1:3" ht="12.75">
      <c r="A192" s="26">
        <v>18</v>
      </c>
      <c r="C192" s="26" t="s">
        <v>287</v>
      </c>
    </row>
    <row r="193" spans="1:7" ht="12.75">
      <c r="A193" s="26"/>
      <c r="D193" s="38" t="s">
        <v>246</v>
      </c>
      <c r="E193" s="38" t="s">
        <v>203</v>
      </c>
      <c r="F193" s="38" t="s">
        <v>210</v>
      </c>
      <c r="G193" s="38"/>
    </row>
    <row r="194" spans="1:7" ht="12.75">
      <c r="A194" s="26"/>
      <c r="D194" s="38" t="s">
        <v>247</v>
      </c>
      <c r="E194" s="38" t="s">
        <v>242</v>
      </c>
      <c r="F194" s="38" t="s">
        <v>209</v>
      </c>
      <c r="G194" s="38" t="s">
        <v>204</v>
      </c>
    </row>
    <row r="195" spans="1:7" ht="12.75">
      <c r="A195" s="26"/>
      <c r="D195" s="38" t="s">
        <v>96</v>
      </c>
      <c r="E195" s="38" t="s">
        <v>96</v>
      </c>
      <c r="F195" s="38" t="s">
        <v>96</v>
      </c>
      <c r="G195" s="38" t="s">
        <v>96</v>
      </c>
    </row>
    <row r="196" spans="1:7" ht="12.75">
      <c r="A196" s="26"/>
      <c r="D196" s="26"/>
      <c r="E196" s="26"/>
      <c r="F196" s="26"/>
      <c r="G196" s="26"/>
    </row>
    <row r="197" spans="1:7" ht="13.5" thickBot="1">
      <c r="A197" s="26"/>
      <c r="C197" t="s">
        <v>11</v>
      </c>
      <c r="D197" s="47">
        <f>21714+11</f>
        <v>21725</v>
      </c>
      <c r="E197" s="47">
        <f>42611+351-341</f>
        <v>42621</v>
      </c>
      <c r="F197" s="47">
        <v>114</v>
      </c>
      <c r="G197" s="47">
        <f>+D197+E197+F197</f>
        <v>64460</v>
      </c>
    </row>
    <row r="198" spans="1:7" ht="13.5" thickTop="1">
      <c r="A198" s="26"/>
      <c r="D198" s="24"/>
      <c r="E198" s="24"/>
      <c r="F198" s="24"/>
      <c r="G198" s="24"/>
    </row>
    <row r="199" spans="1:7" ht="12.75">
      <c r="A199" s="26"/>
      <c r="C199" t="s">
        <v>205</v>
      </c>
      <c r="D199" s="24">
        <f>10596+15</f>
        <v>10611</v>
      </c>
      <c r="E199" s="24">
        <v>262</v>
      </c>
      <c r="F199" s="24">
        <v>33</v>
      </c>
      <c r="G199" s="24">
        <f>+D199+E199+F199</f>
        <v>10906</v>
      </c>
    </row>
    <row r="200" ht="12.75">
      <c r="A200" s="26"/>
    </row>
    <row r="201" spans="1:7" ht="12.75">
      <c r="A201" s="26"/>
      <c r="C201" t="s">
        <v>206</v>
      </c>
      <c r="G201" s="6">
        <v>-2939</v>
      </c>
    </row>
    <row r="202" ht="12.75">
      <c r="A202" s="26"/>
    </row>
    <row r="203" spans="1:7" ht="12.75">
      <c r="A203" s="26"/>
      <c r="C203" t="s">
        <v>207</v>
      </c>
      <c r="G203" s="24">
        <f>SUM(G199:G202)</f>
        <v>7967</v>
      </c>
    </row>
    <row r="204" ht="12.75">
      <c r="A204" s="26"/>
    </row>
    <row r="205" spans="1:7" ht="12.75">
      <c r="A205" s="26"/>
      <c r="C205" t="s">
        <v>338</v>
      </c>
      <c r="G205" s="6">
        <v>-3116</v>
      </c>
    </row>
    <row r="206" ht="12.75">
      <c r="A206" s="26"/>
    </row>
    <row r="207" spans="1:7" ht="13.5" thickBot="1">
      <c r="A207" s="26"/>
      <c r="C207" t="s">
        <v>208</v>
      </c>
      <c r="G207" s="46">
        <f>SUM(G203:G206)</f>
        <v>4851</v>
      </c>
    </row>
    <row r="208" spans="1:7" ht="13.5" thickTop="1">
      <c r="A208" s="26"/>
      <c r="G208" s="45"/>
    </row>
    <row r="209" spans="1:7" ht="12.75">
      <c r="A209" s="26"/>
      <c r="C209" t="s">
        <v>243</v>
      </c>
      <c r="G209" s="45"/>
    </row>
    <row r="210" spans="1:7" ht="12.75">
      <c r="A210" s="26"/>
      <c r="C210" t="s">
        <v>244</v>
      </c>
      <c r="G210" s="45"/>
    </row>
    <row r="211" spans="1:7" ht="12.75">
      <c r="A211" s="26"/>
      <c r="C211" t="s">
        <v>245</v>
      </c>
      <c r="G211" s="45"/>
    </row>
    <row r="212" ht="12.75">
      <c r="A212" s="26"/>
    </row>
    <row r="213" spans="1:3" ht="12.75">
      <c r="A213" s="26">
        <v>19</v>
      </c>
      <c r="C213" s="26" t="s">
        <v>170</v>
      </c>
    </row>
    <row r="214" spans="1:3" ht="12.75">
      <c r="A214" s="26"/>
      <c r="C214" s="26" t="s">
        <v>171</v>
      </c>
    </row>
    <row r="215" spans="1:3" ht="12.75">
      <c r="A215" s="26"/>
      <c r="C215" s="26"/>
    </row>
    <row r="216" spans="1:3" ht="12.75">
      <c r="A216" s="26"/>
      <c r="C216" s="30" t="s">
        <v>248</v>
      </c>
    </row>
    <row r="217" spans="1:3" ht="12.75">
      <c r="A217" s="26"/>
      <c r="C217" s="30"/>
    </row>
    <row r="218" spans="1:3" ht="12.75">
      <c r="A218" s="26"/>
      <c r="C218" s="30" t="s">
        <v>194</v>
      </c>
    </row>
    <row r="219" spans="1:3" ht="12.75">
      <c r="A219" s="26"/>
      <c r="C219" s="30" t="s">
        <v>195</v>
      </c>
    </row>
    <row r="220" spans="1:3" ht="12.75">
      <c r="A220" s="26"/>
      <c r="C220" s="30" t="s">
        <v>196</v>
      </c>
    </row>
    <row r="221" spans="1:3" ht="12.75">
      <c r="A221" s="26"/>
      <c r="C221" s="30"/>
    </row>
    <row r="222" spans="1:3" ht="12.75">
      <c r="A222" s="26">
        <v>20</v>
      </c>
      <c r="C222" s="26" t="s">
        <v>106</v>
      </c>
    </row>
    <row r="223" ht="12.75">
      <c r="A223" s="26"/>
    </row>
    <row r="224" spans="1:3" ht="12.75">
      <c r="A224" s="26"/>
      <c r="C224" t="s">
        <v>285</v>
      </c>
    </row>
    <row r="225" spans="1:3" ht="12.75">
      <c r="A225" s="26"/>
      <c r="C225" t="s">
        <v>286</v>
      </c>
    </row>
    <row r="226" ht="12.75">
      <c r="A226" s="26"/>
    </row>
    <row r="227" spans="1:3" ht="12.75">
      <c r="A227" s="26"/>
      <c r="C227" s="30" t="s">
        <v>248</v>
      </c>
    </row>
    <row r="228" spans="1:3" ht="12.75">
      <c r="A228" s="26"/>
      <c r="C228" s="30"/>
    </row>
    <row r="229" spans="1:3" ht="12.75">
      <c r="A229" s="26"/>
      <c r="C229" s="30" t="s">
        <v>194</v>
      </c>
    </row>
    <row r="230" spans="1:3" ht="12.75">
      <c r="A230" s="26"/>
      <c r="C230" s="30" t="s">
        <v>195</v>
      </c>
    </row>
    <row r="231" spans="1:3" ht="12.75">
      <c r="A231" s="26"/>
      <c r="C231" s="30" t="s">
        <v>196</v>
      </c>
    </row>
    <row r="232" spans="1:7" ht="12.75">
      <c r="A232" s="26"/>
      <c r="C232" s="30"/>
      <c r="G232" t="s">
        <v>275</v>
      </c>
    </row>
    <row r="233" ht="12.75">
      <c r="A233" s="26"/>
    </row>
    <row r="234" spans="1:3" ht="12.75">
      <c r="A234" s="26">
        <v>21</v>
      </c>
      <c r="C234" s="26" t="s">
        <v>107</v>
      </c>
    </row>
    <row r="235" spans="1:3" ht="12.75">
      <c r="A235" s="26"/>
      <c r="C235" s="26"/>
    </row>
    <row r="236" spans="1:3" ht="12.75">
      <c r="A236" s="26"/>
      <c r="C236" t="s">
        <v>192</v>
      </c>
    </row>
    <row r="237" ht="12.75">
      <c r="A237" s="26"/>
    </row>
    <row r="238" spans="1:3" ht="12.75">
      <c r="A238" s="26">
        <v>22</v>
      </c>
      <c r="C238" s="26" t="s">
        <v>108</v>
      </c>
    </row>
    <row r="239" ht="12.75">
      <c r="A239" s="26"/>
    </row>
    <row r="240" spans="1:7" ht="12.75">
      <c r="A240" s="26"/>
      <c r="C240" s="31" t="s">
        <v>249</v>
      </c>
      <c r="D240" s="31"/>
      <c r="E240" s="31"/>
      <c r="F240" s="31"/>
      <c r="G240" s="31"/>
    </row>
    <row r="241" ht="12.75">
      <c r="A241" s="26"/>
    </row>
    <row r="242" spans="1:3" ht="12.75">
      <c r="A242" s="26">
        <v>23</v>
      </c>
      <c r="C242" s="26" t="s">
        <v>183</v>
      </c>
    </row>
    <row r="243" ht="12.75">
      <c r="A243" s="26"/>
    </row>
    <row r="244" spans="1:3" ht="12.75">
      <c r="A244" s="26"/>
      <c r="C244" t="s">
        <v>250</v>
      </c>
    </row>
    <row r="245" spans="1:3" ht="12.75">
      <c r="A245" s="26"/>
      <c r="C245" t="s">
        <v>284</v>
      </c>
    </row>
    <row r="246" ht="12.75">
      <c r="A246" s="26"/>
    </row>
    <row r="247" spans="1:3" ht="12.75">
      <c r="A247" s="26">
        <v>24</v>
      </c>
      <c r="C247" s="26" t="s">
        <v>184</v>
      </c>
    </row>
    <row r="248" ht="12.75">
      <c r="A248" s="26"/>
    </row>
    <row r="249" spans="1:3" ht="12.75">
      <c r="A249" s="26"/>
      <c r="C249" t="s">
        <v>251</v>
      </c>
    </row>
    <row r="250" spans="1:3" ht="12.75">
      <c r="A250" s="26"/>
      <c r="C250" t="s">
        <v>252</v>
      </c>
    </row>
    <row r="251" spans="1:3" ht="12.75">
      <c r="A251" s="26"/>
      <c r="C251" t="s">
        <v>283</v>
      </c>
    </row>
    <row r="252" ht="12.75">
      <c r="A252" s="26"/>
    </row>
    <row r="253" spans="1:3" ht="12.75">
      <c r="A253" s="26">
        <v>25</v>
      </c>
      <c r="C253" s="26" t="s">
        <v>232</v>
      </c>
    </row>
    <row r="254" ht="12.75">
      <c r="A254" s="26"/>
    </row>
    <row r="255" spans="1:3" ht="12.75">
      <c r="A255" s="26"/>
      <c r="C255" t="s">
        <v>233</v>
      </c>
    </row>
    <row r="256" ht="12.75">
      <c r="A256" s="26"/>
    </row>
    <row r="257" spans="1:3" ht="12.75">
      <c r="A257" s="26">
        <v>26</v>
      </c>
      <c r="C257" s="26" t="s">
        <v>109</v>
      </c>
    </row>
    <row r="258" ht="12.75">
      <c r="A258" s="26"/>
    </row>
    <row r="259" spans="1:3" ht="12.75">
      <c r="A259" s="26"/>
      <c r="C259" t="s">
        <v>177</v>
      </c>
    </row>
    <row r="260" ht="12.75">
      <c r="A260" s="26"/>
    </row>
    <row r="261" spans="1:3" ht="12.75">
      <c r="A261" s="26">
        <v>27</v>
      </c>
      <c r="C261" s="26" t="s">
        <v>291</v>
      </c>
    </row>
    <row r="262" ht="12.75">
      <c r="A262" s="26"/>
    </row>
    <row r="263" spans="1:3" ht="12.75">
      <c r="A263" s="26"/>
      <c r="B263" t="s">
        <v>10</v>
      </c>
      <c r="C263" t="s">
        <v>302</v>
      </c>
    </row>
    <row r="264" ht="12.75">
      <c r="A264" s="26"/>
    </row>
    <row r="265" spans="1:3" ht="12.75">
      <c r="A265" s="26"/>
      <c r="C265" t="s">
        <v>292</v>
      </c>
    </row>
    <row r="266" spans="1:3" ht="12.75">
      <c r="A266" s="26"/>
      <c r="C266" t="s">
        <v>293</v>
      </c>
    </row>
    <row r="267" spans="1:3" ht="12.75">
      <c r="A267" s="26"/>
      <c r="C267" t="s">
        <v>294</v>
      </c>
    </row>
    <row r="268" ht="12.75">
      <c r="A268" s="26"/>
    </row>
    <row r="269" spans="1:5" ht="12.75">
      <c r="A269" s="26"/>
      <c r="C269" t="s">
        <v>295</v>
      </c>
      <c r="E269" s="58" t="s">
        <v>300</v>
      </c>
    </row>
    <row r="270" ht="12.75">
      <c r="A270" s="26"/>
    </row>
    <row r="271" spans="1:5" ht="12.75">
      <c r="A271" s="26"/>
      <c r="C271" t="s">
        <v>296</v>
      </c>
      <c r="E271" s="24">
        <v>2</v>
      </c>
    </row>
    <row r="272" spans="1:5" ht="12.75">
      <c r="A272" s="26"/>
      <c r="C272" t="s">
        <v>297</v>
      </c>
      <c r="E272" s="24">
        <v>14932413</v>
      </c>
    </row>
    <row r="273" spans="1:5" ht="12.75">
      <c r="A273" s="26"/>
      <c r="C273" t="s">
        <v>298</v>
      </c>
      <c r="E273" s="24">
        <v>6767471</v>
      </c>
    </row>
    <row r="274" spans="1:5" ht="12.75">
      <c r="A274" s="26"/>
      <c r="C274" t="s">
        <v>299</v>
      </c>
      <c r="E274" s="24">
        <v>2500000</v>
      </c>
    </row>
    <row r="275" ht="12.75">
      <c r="A275" s="26"/>
    </row>
    <row r="276" spans="1:5" ht="13.5" thickBot="1">
      <c r="A276" s="26"/>
      <c r="E276" s="55">
        <f>SUM(E271:E275)</f>
        <v>24199886</v>
      </c>
    </row>
    <row r="277" ht="13.5" thickTop="1">
      <c r="A277" s="26"/>
    </row>
    <row r="278" spans="1:3" ht="12.75">
      <c r="A278" s="26"/>
      <c r="B278" t="s">
        <v>12</v>
      </c>
      <c r="C278" t="s">
        <v>303</v>
      </c>
    </row>
    <row r="279" ht="12.75">
      <c r="A279" s="26"/>
    </row>
    <row r="280" spans="1:3" ht="12.75">
      <c r="A280" s="26"/>
      <c r="C280" t="s">
        <v>301</v>
      </c>
    </row>
    <row r="281" ht="12.75">
      <c r="A281" s="26"/>
    </row>
    <row r="282" ht="12.75">
      <c r="A282" s="26" t="s">
        <v>110</v>
      </c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 t="s">
        <v>118</v>
      </c>
    </row>
    <row r="289" ht="12.75">
      <c r="A289" s="26" t="s">
        <v>119</v>
      </c>
    </row>
    <row r="290" ht="12.75">
      <c r="A290" s="26"/>
    </row>
    <row r="291" ht="12.75">
      <c r="A291" s="26" t="s">
        <v>324</v>
      </c>
    </row>
    <row r="292" spans="1:7" ht="12.75">
      <c r="A292" s="26"/>
      <c r="G292" t="s">
        <v>276</v>
      </c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  <row r="339" ht="12.75">
      <c r="A339" s="26"/>
    </row>
    <row r="340" ht="12.75">
      <c r="A340" s="26"/>
    </row>
    <row r="341" ht="12.75">
      <c r="A341" s="26"/>
    </row>
    <row r="342" ht="12.75">
      <c r="A342" s="26"/>
    </row>
    <row r="343" ht="12.75">
      <c r="A343" s="26"/>
    </row>
    <row r="344" ht="12.75">
      <c r="A344" s="26"/>
    </row>
    <row r="345" ht="12.75">
      <c r="A345" s="26"/>
    </row>
    <row r="346" ht="12.75">
      <c r="A346" s="26"/>
    </row>
    <row r="347" ht="12.75">
      <c r="A347" s="26"/>
    </row>
    <row r="348" ht="12.75">
      <c r="A348" s="26"/>
    </row>
    <row r="349" ht="12.75">
      <c r="A349" s="26"/>
    </row>
    <row r="350" ht="12.75">
      <c r="A350" s="26"/>
    </row>
    <row r="351" ht="12.75">
      <c r="A351" s="26"/>
    </row>
  </sheetData>
  <printOptions/>
  <pageMargins left="0.5" right="0.5" top="1" bottom="1" header="0.5" footer="0.5"/>
  <pageSetup horizontalDpi="300" verticalDpi="300" orientation="portrait" paperSize="9" scale="66" r:id="rId1"/>
  <rowBreaks count="3" manualBreakCount="3">
    <brk id="74" max="6" man="1"/>
    <brk id="156" max="6" man="1"/>
    <brk id="2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YIKON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</dc:creator>
  <cp:keywords/>
  <dc:description/>
  <cp:lastModifiedBy>MNC1</cp:lastModifiedBy>
  <cp:lastPrinted>2002-12-30T10:45:27Z</cp:lastPrinted>
  <dcterms:created xsi:type="dcterms:W3CDTF">2000-07-31T01:41:22Z</dcterms:created>
  <dcterms:modified xsi:type="dcterms:W3CDTF">2002-12-30T10:47:04Z</dcterms:modified>
  <cp:category/>
  <cp:version/>
  <cp:contentType/>
  <cp:contentStatus/>
</cp:coreProperties>
</file>